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83" i="1" l="1"/>
  <c r="S83" i="1" s="1"/>
  <c r="R84" i="1" l="1"/>
  <c r="S84" i="1" s="1"/>
  <c r="U84" i="1" s="1"/>
  <c r="U83" i="1" l="1"/>
  <c r="U82" i="1"/>
  <c r="U81" i="1"/>
  <c r="U80" i="1"/>
  <c r="R80" i="1"/>
  <c r="R79" i="1"/>
  <c r="S79" i="1" s="1"/>
  <c r="U79" i="1" s="1"/>
  <c r="R78" i="1"/>
  <c r="S78" i="1" s="1"/>
  <c r="U78" i="1" s="1"/>
  <c r="R77" i="1"/>
  <c r="S77" i="1" s="1"/>
  <c r="U77" i="1" s="1"/>
  <c r="U76" i="1"/>
  <c r="R76" i="1"/>
  <c r="R75" i="1"/>
  <c r="S75" i="1" s="1"/>
  <c r="U75" i="1" s="1"/>
  <c r="R74" i="1"/>
  <c r="S74" i="1" s="1"/>
  <c r="U74" i="1" s="1"/>
  <c r="R73" i="1"/>
  <c r="S73" i="1" s="1"/>
  <c r="U73" i="1" s="1"/>
  <c r="R72" i="1"/>
  <c r="S72" i="1" s="1"/>
  <c r="U72" i="1" s="1"/>
  <c r="R71" i="1"/>
  <c r="S71" i="1" s="1"/>
  <c r="U71" i="1" s="1"/>
  <c r="R70" i="1"/>
  <c r="S70" i="1" s="1"/>
  <c r="U70" i="1" s="1"/>
  <c r="R69" i="1"/>
  <c r="S69" i="1" s="1"/>
  <c r="U69" i="1" s="1"/>
  <c r="S68" i="1"/>
  <c r="U68" i="1" s="1"/>
  <c r="R67" i="1"/>
  <c r="S67" i="1" s="1"/>
  <c r="U67" i="1" s="1"/>
  <c r="R66" i="1"/>
  <c r="S66" i="1" s="1"/>
  <c r="U66" i="1" s="1"/>
  <c r="R65" i="1"/>
  <c r="S65" i="1" s="1"/>
  <c r="U65" i="1" s="1"/>
  <c r="R64" i="1"/>
  <c r="S64" i="1" s="1"/>
  <c r="U64" i="1" s="1"/>
  <c r="R63" i="1"/>
  <c r="S63" i="1" s="1"/>
  <c r="U63" i="1" s="1"/>
  <c r="R55" i="1"/>
  <c r="S55" i="1" s="1"/>
  <c r="U55" i="1" s="1"/>
  <c r="R54" i="1"/>
  <c r="S54" i="1" s="1"/>
  <c r="U54" i="1" s="1"/>
  <c r="R53" i="1"/>
  <c r="S53" i="1" s="1"/>
  <c r="U53" i="1" s="1"/>
  <c r="R52" i="1"/>
  <c r="S52" i="1" s="1"/>
  <c r="U52" i="1" s="1"/>
  <c r="R51" i="1"/>
  <c r="S51" i="1" s="1"/>
  <c r="U51" i="1" s="1"/>
  <c r="R50" i="1"/>
  <c r="S50" i="1" s="1"/>
  <c r="U50" i="1" s="1"/>
  <c r="R49" i="1"/>
  <c r="S49" i="1" s="1"/>
  <c r="U49" i="1" s="1"/>
  <c r="R48" i="1"/>
  <c r="S48" i="1" s="1"/>
  <c r="U48" i="1" s="1"/>
  <c r="R47" i="1"/>
  <c r="S47" i="1" s="1"/>
  <c r="U47" i="1" s="1"/>
  <c r="R46" i="1"/>
  <c r="S46" i="1" s="1"/>
  <c r="U46" i="1" s="1"/>
  <c r="R45" i="1"/>
  <c r="S45" i="1" s="1"/>
  <c r="U45" i="1" s="1"/>
  <c r="R44" i="1"/>
  <c r="S44" i="1" s="1"/>
  <c r="U44" i="1" s="1"/>
  <c r="R43" i="1"/>
  <c r="S43" i="1" s="1"/>
  <c r="U43" i="1" s="1"/>
  <c r="R42" i="1"/>
  <c r="S42" i="1" s="1"/>
  <c r="U42" i="1" s="1"/>
  <c r="R41" i="1"/>
  <c r="S41" i="1" s="1"/>
  <c r="U41" i="1" s="1"/>
  <c r="R40" i="1"/>
  <c r="S40" i="1" s="1"/>
  <c r="U40" i="1" s="1"/>
  <c r="R39" i="1"/>
  <c r="S39" i="1" s="1"/>
  <c r="U39" i="1" s="1"/>
  <c r="R38" i="1"/>
  <c r="S38" i="1" s="1"/>
  <c r="U38" i="1" s="1"/>
  <c r="R37" i="1"/>
  <c r="S37" i="1" s="1"/>
  <c r="U37" i="1" s="1"/>
  <c r="R36" i="1"/>
  <c r="S36" i="1" s="1"/>
  <c r="U36" i="1" s="1"/>
  <c r="R35" i="1"/>
  <c r="S35" i="1" s="1"/>
  <c r="U35" i="1" s="1"/>
  <c r="R34" i="1"/>
  <c r="S34" i="1" s="1"/>
  <c r="U34" i="1" s="1"/>
  <c r="R33" i="1"/>
  <c r="S33" i="1" s="1"/>
  <c r="U33" i="1" s="1"/>
  <c r="R32" i="1"/>
  <c r="S32" i="1" s="1"/>
  <c r="U32" i="1" s="1"/>
  <c r="R31" i="1"/>
  <c r="S31" i="1" s="1"/>
  <c r="U31" i="1" s="1"/>
  <c r="U30" i="1"/>
  <c r="U29" i="1"/>
  <c r="U28" i="1"/>
  <c r="R28" i="1"/>
  <c r="U27" i="1"/>
  <c r="R27" i="1"/>
  <c r="R26" i="1"/>
  <c r="S26" i="1" s="1"/>
  <c r="U26" i="1" s="1"/>
  <c r="I13" i="1"/>
  <c r="U86" i="1" l="1"/>
  <c r="L13" i="1" l="1"/>
</calcChain>
</file>

<file path=xl/sharedStrings.xml><?xml version="1.0" encoding="utf-8"?>
<sst xmlns="http://schemas.openxmlformats.org/spreadsheetml/2006/main" count="210" uniqueCount="130">
  <si>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</si>
  <si>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</si>
  <si>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</si>
  <si>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</si>
  <si>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</si>
  <si>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</si>
  <si>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</si>
  <si>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</si>
  <si>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</si>
  <si>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</si>
  <si>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</si>
  <si>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</si>
  <si>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</si>
  <si>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</si>
  <si>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</si>
  <si>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</si>
  <si>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</si>
  <si>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</si>
  <si>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</si>
  <si>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</si>
  <si>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</si>
  <si>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</si>
  <si>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</si>
  <si>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</si>
  <si>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</si>
  <si>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</si>
  <si>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</si>
  <si>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</si>
  <si>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</si>
  <si>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</si>
  <si>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</si>
  <si>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</si>
  <si>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</si>
  <si>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</si>
  <si>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</si>
  <si>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</si>
  <si>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</si>
  <si>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</si>
  <si>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</si>
  <si>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</si>
  <si>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</si>
  <si>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Повидло</t>
  </si>
  <si>
    <t>Печенье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</si>
  <si>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</si>
  <si>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</si>
  <si>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</si>
  <si>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</si>
  <si>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</si>
  <si>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</si>
  <si>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</si>
  <si>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</si>
  <si>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</si>
  <si>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</si>
  <si>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</si>
  <si>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</si>
  <si>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</si>
  <si>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</si>
  <si>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</si>
  <si>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</si>
  <si>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</si>
  <si>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</si>
  <si>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</si>
  <si>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</si>
  <si>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</si>
  <si>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</si>
  <si>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</si>
  <si>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</si>
  <si>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</si>
  <si>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</si>
  <si>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</si>
  <si>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</si>
  <si>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</si>
  <si>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</si>
  <si>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</si>
  <si>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</si>
  <si>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</si>
  <si>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</si>
  <si>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</si>
  <si>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</si>
  <si>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</si>
  <si>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</si>
  <si>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</si>
  <si>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</si>
  <si>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</si>
  <si>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</si>
  <si>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</si>
  <si>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</si>
  <si>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</si>
  <si>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</si>
  <si>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</si>
  <si>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</si>
  <si>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</si>
  <si>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</si>
  <si>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</si>
  <si>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</si>
  <si>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</si>
  <si>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</si>
  <si>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</si>
  <si>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</si>
  <si>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</si>
  <si>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</si>
  <si>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</si>
  <si>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</si>
  <si>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</si>
  <si>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</si>
  <si>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</si>
  <si>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</si>
  <si>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</si>
  <si>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</si>
  <si>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</si>
  <si>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</si>
  <si>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</si>
  <si>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</si>
  <si>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</si>
  <si>
    <t>огурец свеж.</t>
  </si>
  <si>
    <t>Хлеб</t>
  </si>
  <si>
    <t>обед</t>
  </si>
  <si>
    <t>Напиток из шиповника</t>
  </si>
  <si>
    <t>Обед</t>
  </si>
  <si>
    <t>Каша вязкая молочная пшеничная</t>
  </si>
  <si>
    <t>Чай с молоком и сахаром</t>
  </si>
  <si>
    <t>Салат картофельный с зеленым горошком</t>
  </si>
  <si>
    <t>Суп картофельный с макаронами</t>
  </si>
  <si>
    <t>Рагу овощное</t>
  </si>
  <si>
    <t>Котлета рубленная из курицы</t>
  </si>
  <si>
    <t>Блинчики с джемом</t>
  </si>
  <si>
    <t>Чай с сахаром</t>
  </si>
  <si>
    <t>75/10</t>
  </si>
  <si>
    <r>
      <t>"3"     ____</t>
    </r>
    <r>
      <rPr>
        <u/>
        <sz val="8"/>
        <rFont val="Arial Cyr"/>
        <charset val="204"/>
      </rPr>
      <t>_02</t>
    </r>
    <r>
      <rPr>
        <sz val="8"/>
        <rFont val="Arial Cyr"/>
        <family val="2"/>
        <charset val="204"/>
      </rPr>
      <t>____   2025  г.</t>
    </r>
  </si>
  <si>
    <t xml:space="preserve"> Меню-требование на выдачу продуктов питания  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</si>
</sst>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u/>
      <sz val="8"/>
      <name val="Arial Cyr"/>
      <charset val="204"/>
    </font>
    <font>
      <sz val="8"/>
      <name val="Pragmatica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3" fillId="0" borderId="0" xfId="0" applyFont="1" applyBorder="1"/>
    <xf numFmtId="0" fontId="4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Fill="1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4" fontId="4" fillId="0" borderId="0" xfId="0" applyNumberFormat="1" applyFont="1"/>
    <xf numFmtId="49" fontId="3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0" fillId="0" borderId="19" xfId="0" applyNumberFormat="1" applyBorder="1"/>
    <xf numFmtId="0" fontId="0" fillId="0" borderId="2" xfId="0" applyFill="1" applyBorder="1"/>
    <xf numFmtId="0" fontId="0" fillId="0" borderId="20" xfId="0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8" fillId="0" borderId="26" xfId="0" applyFont="1" applyBorder="1"/>
    <xf numFmtId="2" fontId="8" fillId="0" borderId="28" xfId="0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164" fontId="0" fillId="0" borderId="33" xfId="0" applyNumberFormat="1" applyBorder="1"/>
    <xf numFmtId="0" fontId="0" fillId="0" borderId="31" xfId="0" applyFill="1" applyBorder="1"/>
    <xf numFmtId="0" fontId="0" fillId="0" borderId="34" xfId="0" applyBorder="1"/>
    <xf numFmtId="0" fontId="4" fillId="0" borderId="6" xfId="0" applyFont="1" applyBorder="1"/>
    <xf numFmtId="0" fontId="4" fillId="0" borderId="5" xfId="0" applyFont="1" applyBorder="1"/>
    <xf numFmtId="164" fontId="3" fillId="0" borderId="0" xfId="0" applyNumberFormat="1" applyFont="1" applyBorder="1"/>
    <xf numFmtId="0" fontId="3" fillId="0" borderId="0" xfId="0" applyFont="1" applyFill="1" applyBorder="1"/>
    <xf numFmtId="0" fontId="9" fillId="0" borderId="26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4" xfId="0" applyBorder="1"/>
    <xf numFmtId="0" fontId="0" fillId="0" borderId="2" xfId="0" applyBorder="1"/>
    <xf numFmtId="0" fontId="4" fillId="0" borderId="2" xfId="0" applyFont="1" applyBorder="1"/>
    <xf numFmtId="0" fontId="0" fillId="0" borderId="35" xfId="0" applyBorder="1"/>
    <xf numFmtId="0" fontId="9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4" fillId="0" borderId="3" xfId="0" applyFont="1" applyBorder="1" applyAlignment="1">
      <alignment horizontal="left" wrapText="1"/>
    </xf>
    <xf numFmtId="0" fontId="3" fillId="0" borderId="10" xfId="0" applyFont="1" applyBorder="1"/>
    <xf numFmtId="0" fontId="0" fillId="0" borderId="40" xfId="0" applyBorder="1"/>
    <xf numFmtId="0" fontId="3" fillId="0" borderId="3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0" xfId="0" applyFont="1" applyFill="1" applyBorder="1"/>
    <xf numFmtId="0" fontId="3" fillId="0" borderId="40" xfId="0" applyFont="1" applyBorder="1"/>
    <xf numFmtId="0" fontId="14" fillId="0" borderId="42" xfId="0" applyFont="1" applyBorder="1" applyAlignment="1">
      <alignment horizontal="left" wrapText="1"/>
    </xf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164" fontId="3" fillId="0" borderId="43" xfId="0" applyNumberFormat="1" applyFont="1" applyBorder="1"/>
    <xf numFmtId="164" fontId="15" fillId="0" borderId="8" xfId="0" applyNumberFormat="1" applyFont="1" applyFill="1" applyBorder="1" applyAlignment="1">
      <alignment horizontal="left" shrinkToFit="1"/>
    </xf>
    <xf numFmtId="0" fontId="3" fillId="0" borderId="8" xfId="0" applyFont="1" applyBorder="1"/>
    <xf numFmtId="164" fontId="3" fillId="0" borderId="41" xfId="0" applyNumberFormat="1" applyFont="1" applyBorder="1"/>
    <xf numFmtId="2" fontId="15" fillId="0" borderId="40" xfId="0" applyNumberFormat="1" applyFont="1" applyFill="1" applyBorder="1"/>
    <xf numFmtId="2" fontId="3" fillId="0" borderId="40" xfId="0" applyNumberFormat="1" applyFont="1" applyBorder="1"/>
    <xf numFmtId="0" fontId="3" fillId="0" borderId="8" xfId="0" applyFont="1" applyBorder="1" applyAlignment="1">
      <alignment horizontal="center"/>
    </xf>
    <xf numFmtId="164" fontId="15" fillId="0" borderId="27" xfId="0" applyNumberFormat="1" applyFont="1" applyFill="1" applyBorder="1" applyAlignment="1">
      <alignment horizontal="left" shrinkToFit="1"/>
    </xf>
    <xf numFmtId="164" fontId="3" fillId="0" borderId="40" xfId="0" applyNumberFormat="1" applyFont="1" applyBorder="1" applyAlignment="1">
      <alignment horizontal="center"/>
    </xf>
    <xf numFmtId="0" fontId="3" fillId="0" borderId="27" xfId="0" applyFont="1" applyBorder="1"/>
    <xf numFmtId="0" fontId="16" fillId="0" borderId="1" xfId="0" applyFont="1" applyBorder="1"/>
    <xf numFmtId="0" fontId="0" fillId="0" borderId="1" xfId="0" applyBorder="1"/>
    <xf numFmtId="164" fontId="3" fillId="0" borderId="8" xfId="0" applyNumberFormat="1" applyFont="1" applyBorder="1"/>
    <xf numFmtId="0" fontId="3" fillId="0" borderId="1" xfId="0" applyFont="1" applyFill="1" applyBorder="1"/>
    <xf numFmtId="0" fontId="17" fillId="0" borderId="1" xfId="0" applyFont="1" applyBorder="1"/>
    <xf numFmtId="0" fontId="3" fillId="0" borderId="2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5" fillId="0" borderId="8" xfId="0" applyNumberFormat="1" applyFont="1" applyFill="1" applyBorder="1" applyAlignment="1">
      <alignment horizontal="left" wrapText="1"/>
    </xf>
    <xf numFmtId="49" fontId="18" fillId="0" borderId="40" xfId="1" applyNumberFormat="1" applyFont="1" applyBorder="1" applyAlignment="1">
      <alignment horizontal="left" vertical="top" wrapText="1"/>
    </xf>
    <xf numFmtId="0" fontId="19" fillId="0" borderId="27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2" fontId="3" fillId="0" borderId="40" xfId="0" applyNumberFormat="1" applyFont="1" applyFill="1" applyBorder="1"/>
    <xf numFmtId="2" fontId="20" fillId="0" borderId="40" xfId="0" applyNumberFormat="1" applyFont="1" applyBorder="1"/>
    <xf numFmtId="0" fontId="3" fillId="0" borderId="27" xfId="0" applyFont="1" applyBorder="1" applyAlignment="1">
      <alignment horizontal="center"/>
    </xf>
    <xf numFmtId="164" fontId="3" fillId="0" borderId="40" xfId="0" applyNumberFormat="1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/>
    <xf numFmtId="0" fontId="0" fillId="0" borderId="10" xfId="0" applyBorder="1" applyAlignment="1"/>
    <xf numFmtId="0" fontId="0" fillId="0" borderId="38" xfId="0" applyBorder="1" applyAlignment="1"/>
    <xf numFmtId="0" fontId="0" fillId="0" borderId="41" xfId="0" applyBorder="1" applyAlignment="1"/>
    <xf numFmtId="49" fontId="11" fillId="0" borderId="38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topLeftCell="A64" zoomScale="80" zoomScaleNormal="80" workbookViewId="0">
      <selection activeCell="U85" sqref="U85"/>
    </sheetView>
  </sheetViews>
  <sheetFormatPr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2" customWidth="1"/>
    <col min="10" max="10" width="10.28515625" customWidth="1"/>
    <col min="11" max="11" width="7.85546875" customWidth="1"/>
    <col min="12" max="13" width="11" customWidth="1"/>
    <col min="14" max="14" width="11.5703125" customWidth="1"/>
    <col min="15" max="16" width="9.140625" customWidth="1"/>
    <col min="17" max="17" width="13.28515625" customWidth="1"/>
    <col min="18" max="18" width="9.85546875" customWidth="1"/>
    <col min="19" max="19" width="11.140625" customWidth="1"/>
    <col min="20" max="20" width="9.7109375" customWidth="1"/>
    <col min="21" max="21" width="9.28515625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3"/>
      <c r="T1" s="4"/>
      <c r="U1" s="5"/>
    </row>
    <row r="2" spans="1:21">
      <c r="A2" s="6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7"/>
      <c r="R2" s="7"/>
      <c r="S2" s="3"/>
      <c r="T2" s="4"/>
      <c r="U2" s="5"/>
    </row>
    <row r="3" spans="1:21">
      <c r="A3" s="7" t="s">
        <v>3</v>
      </c>
      <c r="B3" s="1"/>
      <c r="C3" s="1"/>
      <c r="D3" s="1"/>
      <c r="E3" s="1"/>
      <c r="F3" s="5"/>
      <c r="G3" s="5"/>
      <c r="H3" s="5"/>
      <c r="I3" s="1"/>
      <c r="J3" s="1"/>
      <c r="K3" s="1"/>
      <c r="L3" s="1"/>
      <c r="M3" s="1"/>
      <c r="N3" s="8" t="s">
        <v>129</v>
      </c>
      <c r="O3" s="1"/>
      <c r="P3" s="1"/>
      <c r="Q3" s="7"/>
      <c r="R3" s="7"/>
      <c r="S3" s="3"/>
      <c r="T3" s="4"/>
      <c r="U3" s="5"/>
    </row>
    <row r="4" spans="1:21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9"/>
      <c r="R4" s="9"/>
      <c r="S4" s="10"/>
      <c r="T4" s="11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12"/>
      <c r="L5" s="6"/>
      <c r="M5" s="6"/>
      <c r="N5" s="9"/>
      <c r="O5" s="1"/>
      <c r="P5" s="1"/>
      <c r="Q5" s="9"/>
      <c r="R5" s="9"/>
      <c r="S5" s="10"/>
      <c r="T5" s="11"/>
    </row>
    <row r="6" spans="1:21" ht="15.75" thickBot="1">
      <c r="A6" s="137" t="s">
        <v>4</v>
      </c>
      <c r="B6" s="137"/>
      <c r="C6" s="137"/>
      <c r="D6" s="138"/>
      <c r="E6" s="139" t="s">
        <v>5</v>
      </c>
      <c r="F6" s="137"/>
      <c r="G6" s="13"/>
      <c r="H6" s="13"/>
      <c r="I6" s="14" t="s">
        <v>6</v>
      </c>
      <c r="J6" s="15"/>
      <c r="K6" s="16"/>
      <c r="L6" s="17"/>
      <c r="M6" s="6"/>
      <c r="N6" s="9"/>
      <c r="S6" s="140" t="s">
        <v>7</v>
      </c>
      <c r="T6" s="141"/>
      <c r="U6" s="142"/>
    </row>
    <row r="7" spans="1:21">
      <c r="A7" s="143" t="s">
        <v>8</v>
      </c>
      <c r="B7" s="143"/>
      <c r="C7" s="143"/>
      <c r="D7" s="144"/>
      <c r="E7" s="145" t="s">
        <v>9</v>
      </c>
      <c r="F7" s="146"/>
      <c r="G7" s="18"/>
      <c r="H7" s="18"/>
      <c r="I7" s="19" t="s">
        <v>10</v>
      </c>
      <c r="J7" s="20"/>
      <c r="K7" s="21"/>
      <c r="L7" s="22" t="s">
        <v>11</v>
      </c>
      <c r="M7" s="134"/>
      <c r="S7" s="147" t="s">
        <v>12</v>
      </c>
      <c r="T7" s="148"/>
      <c r="U7" s="149"/>
    </row>
    <row r="8" spans="1:21">
      <c r="A8" s="23" t="s">
        <v>13</v>
      </c>
      <c r="B8" s="139" t="s">
        <v>14</v>
      </c>
      <c r="C8" s="137"/>
      <c r="D8" s="138"/>
      <c r="E8" s="145" t="s">
        <v>15</v>
      </c>
      <c r="F8" s="146"/>
      <c r="G8" s="18"/>
      <c r="H8" s="18"/>
      <c r="I8" s="19" t="s">
        <v>16</v>
      </c>
      <c r="J8" s="7"/>
      <c r="K8" s="21"/>
      <c r="L8" s="22" t="s">
        <v>17</v>
      </c>
      <c r="M8" s="134"/>
      <c r="S8" s="24"/>
      <c r="T8" s="25"/>
      <c r="U8" s="26"/>
    </row>
    <row r="9" spans="1:21">
      <c r="A9" s="27" t="s">
        <v>18</v>
      </c>
      <c r="B9" s="145" t="s">
        <v>19</v>
      </c>
      <c r="C9" s="150"/>
      <c r="D9" s="151"/>
      <c r="E9" s="145" t="s">
        <v>20</v>
      </c>
      <c r="F9" s="146"/>
      <c r="G9" s="18"/>
      <c r="H9" s="18"/>
      <c r="I9" s="19" t="s">
        <v>21</v>
      </c>
      <c r="J9" s="7"/>
      <c r="K9" s="21"/>
      <c r="L9" s="28"/>
      <c r="M9" s="6"/>
      <c r="O9" s="29">
        <v>45691</v>
      </c>
      <c r="P9" s="29"/>
      <c r="Q9" s="30"/>
      <c r="R9" s="30"/>
      <c r="S9" s="31"/>
      <c r="T9" s="32"/>
      <c r="U9" s="33"/>
    </row>
    <row r="10" spans="1:21">
      <c r="A10" s="34"/>
      <c r="B10" s="152" t="s">
        <v>22</v>
      </c>
      <c r="C10" s="143"/>
      <c r="D10" s="144"/>
      <c r="E10" s="35"/>
      <c r="F10" s="6"/>
      <c r="G10" s="6"/>
      <c r="H10" s="6"/>
      <c r="I10" s="7"/>
      <c r="J10" s="36"/>
      <c r="K10" s="37"/>
      <c r="L10" s="28"/>
      <c r="M10" s="6"/>
      <c r="S10" s="38"/>
      <c r="T10" s="39"/>
      <c r="U10" s="40"/>
    </row>
    <row r="11" spans="1:21" ht="15.75" thickBot="1">
      <c r="A11" s="41">
        <v>1</v>
      </c>
      <c r="B11" s="42"/>
      <c r="C11" s="43">
        <v>2</v>
      </c>
      <c r="D11" s="44"/>
      <c r="E11" s="45"/>
      <c r="F11" s="45">
        <v>3</v>
      </c>
      <c r="G11" s="45"/>
      <c r="H11" s="45"/>
      <c r="I11" s="45"/>
      <c r="J11" s="45">
        <v>5</v>
      </c>
      <c r="K11" s="46"/>
      <c r="L11" s="47"/>
      <c r="M11" s="135"/>
      <c r="N11" s="2" t="s">
        <v>23</v>
      </c>
      <c r="O11" s="1" t="s">
        <v>24</v>
      </c>
      <c r="P11" s="1"/>
      <c r="Q11" s="9"/>
      <c r="R11" s="9" t="s">
        <v>25</v>
      </c>
      <c r="S11" s="31"/>
      <c r="T11" s="32"/>
      <c r="U11" s="33"/>
    </row>
    <row r="12" spans="1:21">
      <c r="A12" s="48"/>
      <c r="B12" s="49"/>
      <c r="C12" s="50"/>
      <c r="D12" s="51"/>
      <c r="E12" s="49"/>
      <c r="F12" s="49"/>
      <c r="G12" s="49"/>
      <c r="H12" s="49"/>
      <c r="I12" s="49"/>
      <c r="J12" s="49"/>
      <c r="K12" s="49"/>
      <c r="L12" s="52"/>
      <c r="M12" s="6"/>
      <c r="S12" s="24"/>
      <c r="T12" s="25"/>
      <c r="U12" s="26"/>
    </row>
    <row r="13" spans="1:21">
      <c r="A13" s="53"/>
      <c r="B13" s="54"/>
      <c r="C13" s="54"/>
      <c r="D13" s="55"/>
      <c r="E13" s="54"/>
      <c r="F13" s="54">
        <v>99</v>
      </c>
      <c r="G13" s="54"/>
      <c r="H13" s="54"/>
      <c r="I13" s="54">
        <f>C24*F13</f>
        <v>792</v>
      </c>
      <c r="J13" s="56"/>
      <c r="K13" s="54"/>
      <c r="L13" s="57">
        <f>U85</f>
        <v>733.77</v>
      </c>
      <c r="M13" s="136"/>
      <c r="N13" s="2" t="s">
        <v>26</v>
      </c>
      <c r="O13" s="1"/>
      <c r="P13" s="1"/>
      <c r="Q13" s="9"/>
      <c r="R13" s="9"/>
      <c r="S13" s="31"/>
      <c r="T13" s="32"/>
      <c r="U13" s="33"/>
    </row>
    <row r="14" spans="1:21">
      <c r="A14" s="53"/>
      <c r="B14" s="58"/>
      <c r="C14" s="54"/>
      <c r="D14" s="55"/>
      <c r="E14" s="54"/>
      <c r="F14" s="54"/>
      <c r="G14" s="54"/>
      <c r="H14" s="54"/>
      <c r="I14" s="54"/>
      <c r="J14" s="54"/>
      <c r="K14" s="54"/>
      <c r="L14" s="58"/>
      <c r="M14" s="6"/>
      <c r="S14" s="24"/>
      <c r="T14" s="25"/>
      <c r="U14" s="26"/>
    </row>
    <row r="15" spans="1:21" ht="15.75" thickBot="1">
      <c r="A15" s="59"/>
      <c r="B15" s="60"/>
      <c r="C15" s="61"/>
      <c r="D15" s="62"/>
      <c r="E15" s="61"/>
      <c r="F15" s="61"/>
      <c r="G15" s="61"/>
      <c r="H15" s="61"/>
      <c r="I15" s="61"/>
      <c r="J15" s="6"/>
      <c r="K15" s="6"/>
      <c r="L15" s="28"/>
      <c r="M15" s="6"/>
      <c r="N15" s="2" t="s">
        <v>27</v>
      </c>
      <c r="S15" s="63" t="s">
        <v>28</v>
      </c>
      <c r="T15" s="64"/>
      <c r="U15" s="65"/>
    </row>
    <row r="16" spans="1:21" ht="15.75" thickBot="1">
      <c r="A16" s="6"/>
      <c r="B16" s="6"/>
      <c r="C16" s="6"/>
      <c r="D16" s="6"/>
      <c r="E16" s="6"/>
      <c r="F16" s="6"/>
      <c r="G16" s="6"/>
      <c r="H16" s="6"/>
      <c r="I16" s="6"/>
      <c r="J16" s="66"/>
      <c r="K16" s="66"/>
      <c r="L16" s="67"/>
      <c r="M16" s="6"/>
      <c r="S16" s="10"/>
      <c r="T16" s="11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  <c r="O17" s="1"/>
      <c r="P17" s="1"/>
      <c r="Q17" s="9"/>
      <c r="R17" s="9"/>
      <c r="S17" s="68"/>
      <c r="T17" s="69"/>
      <c r="U17" s="1"/>
    </row>
    <row r="18" spans="1:21" ht="15.75" thickBot="1">
      <c r="A18" s="70" t="s">
        <v>29</v>
      </c>
      <c r="B18" s="71"/>
      <c r="C18" s="72"/>
      <c r="D18" s="73"/>
      <c r="E18" s="74"/>
      <c r="F18" s="74"/>
      <c r="G18" s="74"/>
      <c r="H18" s="74"/>
      <c r="I18" s="74"/>
      <c r="J18" s="74"/>
      <c r="K18" s="74"/>
      <c r="L18" s="75" t="s">
        <v>30</v>
      </c>
      <c r="M18" s="75"/>
      <c r="N18" s="74"/>
      <c r="O18" s="74"/>
      <c r="P18" s="74"/>
      <c r="Q18" s="76"/>
      <c r="R18" s="165"/>
      <c r="S18" s="139" t="s">
        <v>31</v>
      </c>
      <c r="T18" s="137"/>
      <c r="U18" s="137"/>
    </row>
    <row r="19" spans="1:21">
      <c r="A19" s="77"/>
      <c r="B19" s="78"/>
      <c r="C19" s="22" t="s">
        <v>32</v>
      </c>
      <c r="D19" s="153" t="s">
        <v>33</v>
      </c>
      <c r="E19" s="154"/>
      <c r="F19" s="154"/>
      <c r="G19" s="154"/>
      <c r="H19" s="155"/>
      <c r="I19" s="154" t="s">
        <v>116</v>
      </c>
      <c r="J19" s="154"/>
      <c r="K19" s="154"/>
      <c r="L19" s="154"/>
      <c r="M19" s="154"/>
      <c r="N19" s="155"/>
      <c r="O19" s="159" t="s">
        <v>34</v>
      </c>
      <c r="P19" s="160"/>
      <c r="Q19" s="161"/>
      <c r="R19" s="166"/>
      <c r="S19" s="152" t="s">
        <v>35</v>
      </c>
      <c r="T19" s="143"/>
      <c r="U19" s="143"/>
    </row>
    <row r="20" spans="1:21" ht="15.75" thickBot="1">
      <c r="A20" s="79"/>
      <c r="B20" s="80"/>
      <c r="C20" s="22" t="s">
        <v>36</v>
      </c>
      <c r="D20" s="156"/>
      <c r="E20" s="157"/>
      <c r="F20" s="157"/>
      <c r="G20" s="157"/>
      <c r="H20" s="158"/>
      <c r="I20" s="157"/>
      <c r="J20" s="157"/>
      <c r="K20" s="157"/>
      <c r="L20" s="157"/>
      <c r="M20" s="157"/>
      <c r="N20" s="158"/>
      <c r="O20" s="162"/>
      <c r="P20" s="163"/>
      <c r="Q20" s="164"/>
      <c r="R20" s="166"/>
      <c r="S20" s="139" t="s">
        <v>37</v>
      </c>
      <c r="T20" s="137"/>
      <c r="U20" s="137"/>
    </row>
    <row r="21" spans="1:21" ht="15" customHeight="1">
      <c r="A21" s="79" t="s">
        <v>38</v>
      </c>
      <c r="B21" s="80" t="s">
        <v>39</v>
      </c>
      <c r="C21" s="80" t="s">
        <v>40</v>
      </c>
      <c r="D21" s="169" t="s">
        <v>119</v>
      </c>
      <c r="E21" s="169" t="s">
        <v>115</v>
      </c>
      <c r="F21" s="172" t="s">
        <v>41</v>
      </c>
      <c r="G21" s="173" t="s">
        <v>120</v>
      </c>
      <c r="H21" s="172"/>
      <c r="I21" s="172" t="s">
        <v>121</v>
      </c>
      <c r="J21" s="169" t="s">
        <v>122</v>
      </c>
      <c r="K21" s="169" t="s">
        <v>123</v>
      </c>
      <c r="L21" s="169" t="s">
        <v>124</v>
      </c>
      <c r="M21" s="175" t="s">
        <v>115</v>
      </c>
      <c r="N21" s="185" t="s">
        <v>117</v>
      </c>
      <c r="O21" s="172" t="s">
        <v>125</v>
      </c>
      <c r="P21" s="173" t="s">
        <v>126</v>
      </c>
      <c r="Q21" s="182"/>
      <c r="R21" s="167"/>
      <c r="S21" s="81" t="s">
        <v>44</v>
      </c>
      <c r="T21" s="82"/>
      <c r="U21" s="83"/>
    </row>
    <row r="22" spans="1:21">
      <c r="A22" s="79"/>
      <c r="B22" s="80"/>
      <c r="C22" s="80" t="s">
        <v>45</v>
      </c>
      <c r="D22" s="170"/>
      <c r="E22" s="170"/>
      <c r="F22" s="170"/>
      <c r="G22" s="172"/>
      <c r="H22" s="170"/>
      <c r="I22" s="170"/>
      <c r="J22" s="170"/>
      <c r="K22" s="170"/>
      <c r="L22" s="170"/>
      <c r="M22" s="169"/>
      <c r="N22" s="186"/>
      <c r="O22" s="170"/>
      <c r="P22" s="172"/>
      <c r="Q22" s="183"/>
      <c r="R22" s="167"/>
      <c r="S22" s="84" t="s">
        <v>46</v>
      </c>
      <c r="T22" s="85" t="s">
        <v>47</v>
      </c>
      <c r="U22" s="18" t="s">
        <v>48</v>
      </c>
    </row>
    <row r="23" spans="1:21">
      <c r="A23" s="86"/>
      <c r="B23" s="87"/>
      <c r="C23" s="87"/>
      <c r="D23" s="171"/>
      <c r="E23" s="171"/>
      <c r="F23" s="171"/>
      <c r="G23" s="174"/>
      <c r="H23" s="171"/>
      <c r="I23" s="171"/>
      <c r="J23" s="171"/>
      <c r="K23" s="171"/>
      <c r="L23" s="171"/>
      <c r="M23" s="176"/>
      <c r="N23" s="187"/>
      <c r="O23" s="171"/>
      <c r="P23" s="174"/>
      <c r="Q23" s="184"/>
      <c r="R23" s="168"/>
      <c r="S23" s="88" t="s">
        <v>49</v>
      </c>
      <c r="T23" s="89"/>
      <c r="U23" s="90"/>
    </row>
    <row r="24" spans="1:21">
      <c r="A24" s="91" t="s">
        <v>50</v>
      </c>
      <c r="B24" s="92"/>
      <c r="C24" s="92">
        <v>8</v>
      </c>
      <c r="D24" s="100">
        <v>200</v>
      </c>
      <c r="E24" s="93">
        <v>30</v>
      </c>
      <c r="F24" s="93">
        <v>20</v>
      </c>
      <c r="G24" s="93">
        <v>200</v>
      </c>
      <c r="H24" s="93"/>
      <c r="I24" s="93">
        <v>60</v>
      </c>
      <c r="J24" s="100">
        <v>200</v>
      </c>
      <c r="K24" s="100">
        <v>150</v>
      </c>
      <c r="L24" s="100">
        <v>80</v>
      </c>
      <c r="M24" s="93">
        <v>30</v>
      </c>
      <c r="N24" s="93">
        <v>200</v>
      </c>
      <c r="O24" s="93" t="s">
        <v>127</v>
      </c>
      <c r="P24" s="93">
        <v>200</v>
      </c>
      <c r="Q24" s="93"/>
      <c r="R24" s="94"/>
      <c r="S24" s="95"/>
      <c r="T24" s="96"/>
      <c r="U24" s="97"/>
    </row>
    <row r="25" spans="1:21" ht="15.75" thickBot="1">
      <c r="A25" s="98" t="s">
        <v>51</v>
      </c>
      <c r="B25" s="99"/>
      <c r="C25" s="99" t="s">
        <v>52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94"/>
      <c r="S25" s="101"/>
      <c r="T25" s="96"/>
      <c r="U25" s="97"/>
    </row>
    <row r="26" spans="1:21" ht="16.5" thickTop="1">
      <c r="A26" s="102" t="s">
        <v>53</v>
      </c>
      <c r="B26" s="103"/>
      <c r="C26" s="103" t="s">
        <v>44</v>
      </c>
      <c r="D26" s="100"/>
      <c r="E26" s="100">
        <v>0.03</v>
      </c>
      <c r="F26" s="100"/>
      <c r="G26" s="100"/>
      <c r="H26" s="100"/>
      <c r="I26" s="100"/>
      <c r="J26" s="100"/>
      <c r="K26" s="100"/>
      <c r="L26" s="100">
        <v>1.4999999999999999E-2</v>
      </c>
      <c r="M26" s="100">
        <v>0.03</v>
      </c>
      <c r="N26" s="100"/>
      <c r="O26" s="100"/>
      <c r="P26" s="100"/>
      <c r="Q26" s="100"/>
      <c r="R26" s="100">
        <f>SUM(D26:Q26)</f>
        <v>7.4999999999999997E-2</v>
      </c>
      <c r="S26" s="104">
        <f>SUM(C24*R26)</f>
        <v>0.6</v>
      </c>
      <c r="T26" s="105">
        <v>90</v>
      </c>
      <c r="U26" s="106">
        <f>SUM(S26*T26)</f>
        <v>54</v>
      </c>
    </row>
    <row r="27" spans="1:21" ht="15.75">
      <c r="A27" s="102" t="s">
        <v>54</v>
      </c>
      <c r="B27" s="103"/>
      <c r="C27" s="103" t="s">
        <v>44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>
        <f>SUM(D27:Q27)</f>
        <v>0</v>
      </c>
      <c r="S27" s="104">
        <v>0</v>
      </c>
      <c r="T27" s="105">
        <v>102.85</v>
      </c>
      <c r="U27" s="106">
        <f t="shared" ref="U27:U55" si="0">SUM(S27*T27)</f>
        <v>0</v>
      </c>
    </row>
    <row r="28" spans="1:21" ht="15.75">
      <c r="A28" s="102" t="s">
        <v>55</v>
      </c>
      <c r="B28" s="103"/>
      <c r="C28" s="103" t="s">
        <v>44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7">
        <f>SUM(D28:Q28)</f>
        <v>0</v>
      </c>
      <c r="S28" s="104">
        <v>0</v>
      </c>
      <c r="T28" s="105">
        <v>75</v>
      </c>
      <c r="U28" s="106">
        <f t="shared" si="0"/>
        <v>0</v>
      </c>
    </row>
    <row r="29" spans="1:21" ht="15.75">
      <c r="A29" s="108" t="s">
        <v>56</v>
      </c>
      <c r="B29" s="103"/>
      <c r="C29" s="103" t="s">
        <v>57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7">
        <v>0</v>
      </c>
      <c r="S29" s="104">
        <v>0</v>
      </c>
      <c r="T29" s="105">
        <v>26</v>
      </c>
      <c r="U29" s="106">
        <f t="shared" si="0"/>
        <v>0</v>
      </c>
    </row>
    <row r="30" spans="1:21" ht="15.75">
      <c r="A30" s="108" t="s">
        <v>58</v>
      </c>
      <c r="B30" s="103"/>
      <c r="C30" s="103" t="s">
        <v>57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>
        <v>0.5</v>
      </c>
      <c r="P30" s="100"/>
      <c r="Q30" s="100"/>
      <c r="R30" s="107">
        <v>2</v>
      </c>
      <c r="S30" s="104">
        <v>2</v>
      </c>
      <c r="T30" s="105">
        <v>10</v>
      </c>
      <c r="U30" s="106">
        <f t="shared" si="0"/>
        <v>20</v>
      </c>
    </row>
    <row r="31" spans="1:21" ht="15.75">
      <c r="A31" s="108" t="s">
        <v>59</v>
      </c>
      <c r="B31" s="103"/>
      <c r="C31" s="103" t="s">
        <v>44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7">
        <f t="shared" ref="R31:R55" si="1">SUM(D31:Q31)</f>
        <v>0</v>
      </c>
      <c r="S31" s="104">
        <f>SUM(C24*R31)</f>
        <v>0</v>
      </c>
      <c r="T31" s="105">
        <v>350</v>
      </c>
      <c r="U31" s="106">
        <f t="shared" si="0"/>
        <v>0</v>
      </c>
    </row>
    <row r="32" spans="1:21" ht="15.75">
      <c r="A32" s="102" t="s">
        <v>60</v>
      </c>
      <c r="B32" s="103"/>
      <c r="C32" s="103" t="s">
        <v>44</v>
      </c>
      <c r="D32" s="100"/>
      <c r="E32" s="100"/>
      <c r="F32" s="100"/>
      <c r="G32" s="100"/>
      <c r="H32" s="100"/>
      <c r="I32" s="100"/>
      <c r="J32" s="100"/>
      <c r="K32" s="100"/>
      <c r="L32" s="109">
        <v>0.06</v>
      </c>
      <c r="M32" s="100"/>
      <c r="N32" s="100"/>
      <c r="O32" s="100"/>
      <c r="P32" s="100"/>
      <c r="Q32" s="100"/>
      <c r="R32" s="107">
        <f t="shared" si="1"/>
        <v>0.06</v>
      </c>
      <c r="S32" s="104">
        <f>SUM(C24*R32)</f>
        <v>0.48</v>
      </c>
      <c r="T32" s="105">
        <v>207</v>
      </c>
      <c r="U32" s="106">
        <f t="shared" si="0"/>
        <v>99.36</v>
      </c>
    </row>
    <row r="33" spans="1:21" ht="15.75">
      <c r="A33" s="102" t="s">
        <v>61</v>
      </c>
      <c r="B33" s="103"/>
      <c r="C33" s="103" t="s">
        <v>44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7">
        <f t="shared" si="1"/>
        <v>0</v>
      </c>
      <c r="S33" s="104">
        <f>SUM(C24*R33)</f>
        <v>0</v>
      </c>
      <c r="T33" s="105">
        <v>270</v>
      </c>
      <c r="U33" s="106">
        <f t="shared" si="0"/>
        <v>0</v>
      </c>
    </row>
    <row r="34" spans="1:21" ht="15.75">
      <c r="A34" s="102" t="s">
        <v>62</v>
      </c>
      <c r="B34" s="103"/>
      <c r="C34" s="103" t="s">
        <v>44</v>
      </c>
      <c r="D34" s="100">
        <v>0.106</v>
      </c>
      <c r="E34" s="100"/>
      <c r="F34" s="100"/>
      <c r="G34" s="100">
        <v>0.05</v>
      </c>
      <c r="H34" s="100"/>
      <c r="I34" s="100"/>
      <c r="J34" s="100"/>
      <c r="K34" s="100"/>
      <c r="L34" s="100">
        <v>2.1000000000000001E-2</v>
      </c>
      <c r="M34" s="100"/>
      <c r="N34" s="100"/>
      <c r="O34" s="100">
        <v>7.2999999999999995E-2</v>
      </c>
      <c r="P34" s="100"/>
      <c r="Q34" s="100"/>
      <c r="R34" s="107">
        <f t="shared" si="1"/>
        <v>0.25</v>
      </c>
      <c r="S34" s="104">
        <f>SUM(C24*R34)</f>
        <v>2</v>
      </c>
      <c r="T34" s="105">
        <v>90</v>
      </c>
      <c r="U34" s="106">
        <f t="shared" si="0"/>
        <v>180</v>
      </c>
    </row>
    <row r="35" spans="1:21" ht="15.75">
      <c r="A35" s="102" t="s">
        <v>63</v>
      </c>
      <c r="B35" s="103"/>
      <c r="C35" s="103" t="s">
        <v>44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7">
        <f t="shared" si="1"/>
        <v>0</v>
      </c>
      <c r="S35" s="104">
        <f>SUM(C24*R35)</f>
        <v>0</v>
      </c>
      <c r="T35" s="105">
        <v>400</v>
      </c>
      <c r="U35" s="106">
        <f t="shared" si="0"/>
        <v>0</v>
      </c>
    </row>
    <row r="36" spans="1:21" ht="15.75">
      <c r="A36" s="102" t="s">
        <v>64</v>
      </c>
      <c r="B36" s="103"/>
      <c r="C36" s="103" t="s">
        <v>44</v>
      </c>
      <c r="D36" s="100">
        <v>7.0000000000000001E-3</v>
      </c>
      <c r="E36" s="100"/>
      <c r="F36" s="100"/>
      <c r="G36" s="100"/>
      <c r="H36" s="100"/>
      <c r="I36" s="100"/>
      <c r="J36" s="100"/>
      <c r="K36" s="100">
        <v>1E-3</v>
      </c>
      <c r="L36" s="100">
        <v>3.0000000000000001E-3</v>
      </c>
      <c r="M36" s="100"/>
      <c r="N36" s="100"/>
      <c r="O36" s="100">
        <v>3.0000000000000001E-3</v>
      </c>
      <c r="P36" s="100"/>
      <c r="Q36" s="100"/>
      <c r="R36" s="107">
        <f t="shared" si="1"/>
        <v>1.3999999999999999E-2</v>
      </c>
      <c r="S36" s="104">
        <f>SUM(C24*R36)</f>
        <v>0.11199999999999999</v>
      </c>
      <c r="T36" s="105">
        <v>500</v>
      </c>
      <c r="U36" s="106">
        <f t="shared" si="0"/>
        <v>55.999999999999993</v>
      </c>
    </row>
    <row r="37" spans="1:21" ht="15.75">
      <c r="A37" s="102" t="s">
        <v>65</v>
      </c>
      <c r="B37" s="103"/>
      <c r="C37" s="103" t="s">
        <v>44</v>
      </c>
      <c r="D37" s="100"/>
      <c r="E37" s="100"/>
      <c r="F37" s="100"/>
      <c r="G37" s="100"/>
      <c r="H37" s="100"/>
      <c r="I37" s="100"/>
      <c r="J37" s="100">
        <v>2E-3</v>
      </c>
      <c r="K37" s="100">
        <v>4.0000000000000001E-3</v>
      </c>
      <c r="L37" s="100"/>
      <c r="M37" s="100"/>
      <c r="N37" s="100"/>
      <c r="O37" s="100"/>
      <c r="P37" s="100"/>
      <c r="Q37" s="100"/>
      <c r="R37" s="107">
        <f t="shared" si="1"/>
        <v>6.0000000000000001E-3</v>
      </c>
      <c r="S37" s="104">
        <f>SUM(C24*R37)</f>
        <v>4.8000000000000001E-2</v>
      </c>
      <c r="T37" s="105">
        <v>110</v>
      </c>
      <c r="U37" s="106">
        <f t="shared" si="0"/>
        <v>5.28</v>
      </c>
    </row>
    <row r="38" spans="1:21" ht="15.75">
      <c r="A38" s="102" t="s">
        <v>66</v>
      </c>
      <c r="B38" s="103"/>
      <c r="C38" s="103" t="s">
        <v>44</v>
      </c>
      <c r="D38" s="100"/>
      <c r="E38" s="100"/>
      <c r="F38" s="100"/>
      <c r="G38" s="100"/>
      <c r="H38" s="100"/>
      <c r="I38" s="100"/>
      <c r="J38" s="100"/>
      <c r="K38" s="100">
        <v>2.1999999999999999E-2</v>
      </c>
      <c r="L38" s="100"/>
      <c r="M38" s="100"/>
      <c r="N38" s="100"/>
      <c r="O38" s="100"/>
      <c r="P38" s="100"/>
      <c r="Q38" s="100"/>
      <c r="R38" s="107">
        <f t="shared" si="1"/>
        <v>2.1999999999999999E-2</v>
      </c>
      <c r="S38" s="104">
        <f>SUM(C24*R38)</f>
        <v>0.17599999999999999</v>
      </c>
      <c r="T38" s="105">
        <v>230</v>
      </c>
      <c r="U38" s="106">
        <f t="shared" si="0"/>
        <v>40.479999999999997</v>
      </c>
    </row>
    <row r="39" spans="1:21" ht="15.75">
      <c r="A39" s="102" t="s">
        <v>41</v>
      </c>
      <c r="B39" s="103"/>
      <c r="C39" s="103" t="s">
        <v>44</v>
      </c>
      <c r="D39" s="100"/>
      <c r="E39" s="100"/>
      <c r="F39" s="100">
        <v>0.02</v>
      </c>
      <c r="G39" s="100"/>
      <c r="H39" s="100"/>
      <c r="I39" s="100"/>
      <c r="J39" s="100"/>
      <c r="K39" s="100"/>
      <c r="L39" s="100"/>
      <c r="M39" s="100"/>
      <c r="N39" s="100"/>
      <c r="O39" s="100">
        <v>0.01</v>
      </c>
      <c r="P39" s="100"/>
      <c r="Q39" s="100"/>
      <c r="R39" s="107">
        <f t="shared" si="1"/>
        <v>0.03</v>
      </c>
      <c r="S39" s="104">
        <f>SUM(C24*R39)</f>
        <v>0.24</v>
      </c>
      <c r="T39" s="105">
        <v>360</v>
      </c>
      <c r="U39" s="106">
        <f t="shared" si="0"/>
        <v>86.399999999999991</v>
      </c>
    </row>
    <row r="40" spans="1:21" ht="15.75">
      <c r="A40" s="102" t="s">
        <v>67</v>
      </c>
      <c r="B40" s="103"/>
      <c r="C40" s="103" t="s">
        <v>44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7">
        <f t="shared" si="1"/>
        <v>0</v>
      </c>
      <c r="S40" s="104">
        <f>SUM(C24*R40)</f>
        <v>0</v>
      </c>
      <c r="T40" s="105">
        <v>550</v>
      </c>
      <c r="U40" s="106">
        <f t="shared" si="0"/>
        <v>0</v>
      </c>
    </row>
    <row r="41" spans="1:21" ht="15.75">
      <c r="A41" s="102" t="s">
        <v>68</v>
      </c>
      <c r="B41" s="110"/>
      <c r="C41" s="110" t="s">
        <v>44</v>
      </c>
      <c r="D41" s="100"/>
      <c r="E41" s="100"/>
      <c r="F41" s="100"/>
      <c r="G41" s="100"/>
      <c r="H41" s="100"/>
      <c r="I41" s="100">
        <v>1.0999999999999999E-2</v>
      </c>
      <c r="J41" s="100">
        <v>0.01</v>
      </c>
      <c r="K41" s="100">
        <v>0.03</v>
      </c>
      <c r="L41" s="100"/>
      <c r="M41" s="100"/>
      <c r="N41" s="100"/>
      <c r="O41" s="100"/>
      <c r="P41" s="100"/>
      <c r="Q41" s="100"/>
      <c r="R41" s="107">
        <f t="shared" si="1"/>
        <v>5.0999999999999997E-2</v>
      </c>
      <c r="S41" s="104">
        <f>SUM(C24*R41)</f>
        <v>0.40799999999999997</v>
      </c>
      <c r="T41" s="105">
        <v>30</v>
      </c>
      <c r="U41" s="106">
        <f t="shared" si="0"/>
        <v>12.239999999999998</v>
      </c>
    </row>
    <row r="42" spans="1:21" ht="15.75">
      <c r="A42" s="102" t="s">
        <v>69</v>
      </c>
      <c r="B42" s="103"/>
      <c r="C42" s="103" t="s">
        <v>44</v>
      </c>
      <c r="D42" s="100"/>
      <c r="E42" s="100"/>
      <c r="F42" s="100"/>
      <c r="G42" s="100"/>
      <c r="H42" s="100"/>
      <c r="I42" s="100"/>
      <c r="J42" s="100">
        <v>0.01</v>
      </c>
      <c r="K42" s="100">
        <v>1.4999999999999999E-2</v>
      </c>
      <c r="L42" s="100"/>
      <c r="M42" s="100"/>
      <c r="N42" s="100"/>
      <c r="O42" s="100"/>
      <c r="P42" s="100"/>
      <c r="Q42" s="100"/>
      <c r="R42" s="107">
        <f t="shared" si="1"/>
        <v>2.5000000000000001E-2</v>
      </c>
      <c r="S42" s="104">
        <f>SUM(C24*R42)</f>
        <v>0.2</v>
      </c>
      <c r="T42" s="105">
        <v>26</v>
      </c>
      <c r="U42" s="106">
        <f t="shared" si="0"/>
        <v>5.2</v>
      </c>
    </row>
    <row r="43" spans="1:21" ht="15.75">
      <c r="A43" s="102" t="s">
        <v>70</v>
      </c>
      <c r="B43" s="103"/>
      <c r="C43" s="103" t="s">
        <v>44</v>
      </c>
      <c r="D43" s="100"/>
      <c r="E43" s="100"/>
      <c r="F43" s="100"/>
      <c r="G43" s="100"/>
      <c r="H43" s="100"/>
      <c r="I43" s="109">
        <v>3.3000000000000002E-2</v>
      </c>
      <c r="J43" s="109">
        <v>2.9000000000000001E-2</v>
      </c>
      <c r="K43" s="100">
        <v>0.03</v>
      </c>
      <c r="L43" s="100"/>
      <c r="M43" s="100"/>
      <c r="N43" s="100"/>
      <c r="O43" s="100"/>
      <c r="P43" s="100"/>
      <c r="Q43" s="100"/>
      <c r="R43" s="107">
        <f t="shared" si="1"/>
        <v>9.1999999999999998E-2</v>
      </c>
      <c r="S43" s="104">
        <f>SUM(C24*R43)</f>
        <v>0.73599999999999999</v>
      </c>
      <c r="T43" s="105">
        <v>50</v>
      </c>
      <c r="U43" s="106">
        <f t="shared" si="0"/>
        <v>36.799999999999997</v>
      </c>
    </row>
    <row r="44" spans="1:21" ht="15.75">
      <c r="A44" s="102" t="s">
        <v>71</v>
      </c>
      <c r="B44" s="103"/>
      <c r="C44" s="103" t="s">
        <v>44</v>
      </c>
      <c r="D44" s="100"/>
      <c r="E44" s="100"/>
      <c r="F44" s="100"/>
      <c r="G44" s="100"/>
      <c r="H44" s="100"/>
      <c r="I44" s="100"/>
      <c r="J44" s="100"/>
      <c r="K44" s="100">
        <v>3.6999999999999998E-2</v>
      </c>
      <c r="L44" s="100"/>
      <c r="M44" s="100"/>
      <c r="N44" s="100"/>
      <c r="O44" s="100"/>
      <c r="P44" s="100"/>
      <c r="Q44" s="100"/>
      <c r="R44" s="107">
        <f t="shared" si="1"/>
        <v>3.6999999999999998E-2</v>
      </c>
      <c r="S44" s="104">
        <f>SUM(C24*R44)</f>
        <v>0.29599999999999999</v>
      </c>
      <c r="T44" s="105">
        <v>25</v>
      </c>
      <c r="U44" s="106">
        <f t="shared" si="0"/>
        <v>7.3999999999999995</v>
      </c>
    </row>
    <row r="45" spans="1:21" ht="15.75">
      <c r="A45" s="102" t="s">
        <v>72</v>
      </c>
      <c r="B45" s="103"/>
      <c r="C45" s="103" t="s">
        <v>44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7">
        <f t="shared" si="1"/>
        <v>0</v>
      </c>
      <c r="S45" s="104">
        <f>SUM(C24*R45)</f>
        <v>0</v>
      </c>
      <c r="T45" s="105">
        <v>23</v>
      </c>
      <c r="U45" s="106">
        <f t="shared" si="0"/>
        <v>0</v>
      </c>
    </row>
    <row r="46" spans="1:21" ht="15.75">
      <c r="A46" s="102" t="s">
        <v>73</v>
      </c>
      <c r="B46" s="103"/>
      <c r="C46" s="103" t="s">
        <v>44</v>
      </c>
      <c r="D46" s="100"/>
      <c r="E46" s="100"/>
      <c r="F46" s="100"/>
      <c r="G46" s="100">
        <v>1E-3</v>
      </c>
      <c r="H46" s="100"/>
      <c r="I46" s="100"/>
      <c r="J46" s="100"/>
      <c r="K46" s="100"/>
      <c r="L46" s="100"/>
      <c r="M46" s="100"/>
      <c r="N46" s="100"/>
      <c r="O46" s="100"/>
      <c r="P46" s="100">
        <v>1E-3</v>
      </c>
      <c r="Q46" s="100"/>
      <c r="R46" s="107">
        <f t="shared" si="1"/>
        <v>2E-3</v>
      </c>
      <c r="S46" s="104">
        <f>SUM(C24*R46)</f>
        <v>1.6E-2</v>
      </c>
      <c r="T46" s="105">
        <v>315</v>
      </c>
      <c r="U46" s="106">
        <f t="shared" si="0"/>
        <v>5.04</v>
      </c>
    </row>
    <row r="47" spans="1:21" ht="15.75">
      <c r="A47" s="102" t="s">
        <v>74</v>
      </c>
      <c r="B47" s="103"/>
      <c r="C47" s="103" t="s">
        <v>44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7">
        <f t="shared" si="1"/>
        <v>0</v>
      </c>
      <c r="S47" s="104">
        <f>SUM(C24*R47)</f>
        <v>0</v>
      </c>
      <c r="T47" s="105">
        <v>500</v>
      </c>
      <c r="U47" s="106">
        <f t="shared" si="0"/>
        <v>0</v>
      </c>
    </row>
    <row r="48" spans="1:21" ht="15.75">
      <c r="A48" s="102" t="s">
        <v>75</v>
      </c>
      <c r="B48" s="103"/>
      <c r="C48" s="103" t="s">
        <v>44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7">
        <f t="shared" si="1"/>
        <v>0</v>
      </c>
      <c r="S48" s="104">
        <f>SUM(C24*R48)</f>
        <v>0</v>
      </c>
      <c r="T48" s="105">
        <v>500</v>
      </c>
      <c r="U48" s="106">
        <f t="shared" si="0"/>
        <v>0</v>
      </c>
    </row>
    <row r="49" spans="1:21" ht="15.75">
      <c r="A49" s="102" t="s">
        <v>76</v>
      </c>
      <c r="B49" s="103"/>
      <c r="C49" s="103" t="s">
        <v>44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7">
        <f t="shared" si="1"/>
        <v>0</v>
      </c>
      <c r="S49" s="104">
        <f>SUM(C24*R49)</f>
        <v>0</v>
      </c>
      <c r="T49" s="105">
        <v>345</v>
      </c>
      <c r="U49" s="106">
        <f t="shared" si="0"/>
        <v>0</v>
      </c>
    </row>
    <row r="50" spans="1:21" ht="15.75">
      <c r="A50" s="102" t="s">
        <v>43</v>
      </c>
      <c r="B50" s="103"/>
      <c r="C50" s="103" t="s">
        <v>77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7">
        <f t="shared" si="1"/>
        <v>0</v>
      </c>
      <c r="S50" s="104">
        <f>SUM(C24*R50)</f>
        <v>0</v>
      </c>
      <c r="T50" s="105">
        <v>90</v>
      </c>
      <c r="U50" s="106">
        <f t="shared" si="0"/>
        <v>0</v>
      </c>
    </row>
    <row r="51" spans="1:21" ht="15.75">
      <c r="A51" s="102" t="s">
        <v>78</v>
      </c>
      <c r="B51" s="103"/>
      <c r="C51" s="103" t="s">
        <v>44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7">
        <f t="shared" si="1"/>
        <v>0</v>
      </c>
      <c r="S51" s="104">
        <f>SUM(C24*R51)</f>
        <v>0</v>
      </c>
      <c r="T51" s="105">
        <v>200</v>
      </c>
      <c r="U51" s="106">
        <f t="shared" si="0"/>
        <v>0</v>
      </c>
    </row>
    <row r="52" spans="1:21" ht="15.75">
      <c r="A52" s="102" t="s">
        <v>79</v>
      </c>
      <c r="B52" s="103"/>
      <c r="C52" s="103" t="s">
        <v>44</v>
      </c>
      <c r="D52" s="100"/>
      <c r="E52" s="100"/>
      <c r="F52" s="100"/>
      <c r="G52" s="100"/>
      <c r="H52" s="100"/>
      <c r="I52" s="100"/>
      <c r="J52" s="100"/>
      <c r="K52" s="100">
        <v>1E-3</v>
      </c>
      <c r="L52" s="100"/>
      <c r="M52" s="100"/>
      <c r="N52" s="100"/>
      <c r="O52" s="100">
        <v>3.2000000000000001E-2</v>
      </c>
      <c r="P52" s="100"/>
      <c r="Q52" s="100"/>
      <c r="R52" s="107">
        <f t="shared" si="1"/>
        <v>3.3000000000000002E-2</v>
      </c>
      <c r="S52" s="104">
        <f>SUM(C24*R52)</f>
        <v>0.26400000000000001</v>
      </c>
      <c r="T52" s="105">
        <v>41</v>
      </c>
      <c r="U52" s="106">
        <f t="shared" si="0"/>
        <v>10.824</v>
      </c>
    </row>
    <row r="53" spans="1:21" ht="15.75">
      <c r="A53" s="102" t="s">
        <v>80</v>
      </c>
      <c r="B53" s="103"/>
      <c r="C53" s="103" t="s">
        <v>44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7">
        <f t="shared" si="1"/>
        <v>0</v>
      </c>
      <c r="S53" s="104">
        <f>SUM(C24*R53)</f>
        <v>0</v>
      </c>
      <c r="T53" s="105">
        <v>40</v>
      </c>
      <c r="U53" s="106">
        <f t="shared" si="0"/>
        <v>0</v>
      </c>
    </row>
    <row r="54" spans="1:21" ht="15.75">
      <c r="A54" s="102" t="s">
        <v>81</v>
      </c>
      <c r="B54" s="103"/>
      <c r="C54" s="103" t="s">
        <v>44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7">
        <f t="shared" si="1"/>
        <v>0</v>
      </c>
      <c r="S54" s="104">
        <f>SUM(C24*R54)</f>
        <v>0</v>
      </c>
      <c r="T54" s="105">
        <v>60</v>
      </c>
      <c r="U54" s="106">
        <f t="shared" si="0"/>
        <v>0</v>
      </c>
    </row>
    <row r="55" spans="1:21" ht="15.75">
      <c r="A55" s="102" t="s">
        <v>82</v>
      </c>
      <c r="B55" s="103"/>
      <c r="C55" s="103" t="s">
        <v>44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7">
        <f t="shared" si="1"/>
        <v>0</v>
      </c>
      <c r="S55" s="104">
        <f>SUM(C24*R55)</f>
        <v>0</v>
      </c>
      <c r="T55" s="105">
        <v>53</v>
      </c>
      <c r="U55" s="106">
        <f t="shared" si="0"/>
        <v>0</v>
      </c>
    </row>
    <row r="56" spans="1:21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3" t="s">
        <v>83</v>
      </c>
      <c r="T56" s="114"/>
      <c r="U56" s="115"/>
    </row>
    <row r="57" spans="1:21" ht="15.75" thickBot="1">
      <c r="A57" s="116"/>
      <c r="B57" s="71"/>
      <c r="C57" s="72"/>
      <c r="D57" s="73"/>
      <c r="E57" s="74"/>
      <c r="F57" s="74"/>
      <c r="G57" s="74"/>
      <c r="H57" s="74"/>
      <c r="I57" s="74"/>
      <c r="J57" s="74"/>
      <c r="K57" s="74"/>
      <c r="L57" s="75" t="s">
        <v>30</v>
      </c>
      <c r="M57" s="75"/>
      <c r="N57" s="74"/>
      <c r="O57" s="74"/>
      <c r="P57" s="74"/>
      <c r="Q57" s="74"/>
      <c r="R57" s="165"/>
      <c r="S57" s="177" t="s">
        <v>31</v>
      </c>
      <c r="T57" s="178"/>
      <c r="U57" s="178"/>
    </row>
    <row r="58" spans="1:21">
      <c r="A58" s="94"/>
      <c r="B58" s="78"/>
      <c r="C58" s="22" t="s">
        <v>32</v>
      </c>
      <c r="D58" s="153" t="s">
        <v>33</v>
      </c>
      <c r="E58" s="154"/>
      <c r="F58" s="154"/>
      <c r="G58" s="154"/>
      <c r="H58" s="155"/>
      <c r="I58" s="154" t="s">
        <v>118</v>
      </c>
      <c r="J58" s="154"/>
      <c r="K58" s="154"/>
      <c r="L58" s="154"/>
      <c r="M58" s="154"/>
      <c r="N58" s="155"/>
      <c r="O58" s="188" t="s">
        <v>84</v>
      </c>
      <c r="P58" s="160"/>
      <c r="Q58" s="161"/>
      <c r="R58" s="166"/>
      <c r="S58" s="189" t="s">
        <v>35</v>
      </c>
      <c r="T58" s="190"/>
      <c r="U58" s="190"/>
    </row>
    <row r="59" spans="1:21" ht="15.75" thickBot="1">
      <c r="A59" s="117"/>
      <c r="B59" s="80"/>
      <c r="C59" s="22" t="s">
        <v>36</v>
      </c>
      <c r="D59" s="156"/>
      <c r="E59" s="157"/>
      <c r="F59" s="157"/>
      <c r="G59" s="157"/>
      <c r="H59" s="158"/>
      <c r="I59" s="157"/>
      <c r="J59" s="157"/>
      <c r="K59" s="157"/>
      <c r="L59" s="157"/>
      <c r="M59" s="157"/>
      <c r="N59" s="158"/>
      <c r="O59" s="163"/>
      <c r="P59" s="163"/>
      <c r="Q59" s="164"/>
      <c r="R59" s="166"/>
      <c r="S59" s="177" t="s">
        <v>37</v>
      </c>
      <c r="T59" s="178"/>
      <c r="U59" s="178"/>
    </row>
    <row r="60" spans="1:21" ht="15" customHeight="1">
      <c r="A60" s="117"/>
      <c r="B60" s="80" t="s">
        <v>39</v>
      </c>
      <c r="C60" s="80" t="s">
        <v>40</v>
      </c>
      <c r="D60" s="182" t="s">
        <v>119</v>
      </c>
      <c r="E60" s="182" t="s">
        <v>115</v>
      </c>
      <c r="F60" s="180" t="s">
        <v>41</v>
      </c>
      <c r="G60" s="179" t="s">
        <v>120</v>
      </c>
      <c r="H60" s="180"/>
      <c r="I60" s="180" t="s">
        <v>121</v>
      </c>
      <c r="J60" s="182" t="s">
        <v>122</v>
      </c>
      <c r="K60" s="182" t="s">
        <v>123</v>
      </c>
      <c r="L60" s="179" t="s">
        <v>124</v>
      </c>
      <c r="M60" s="179" t="s">
        <v>115</v>
      </c>
      <c r="N60" s="179" t="s">
        <v>117</v>
      </c>
      <c r="O60" s="179" t="s">
        <v>125</v>
      </c>
      <c r="P60" s="179" t="s">
        <v>126</v>
      </c>
      <c r="Q60" s="182"/>
      <c r="R60" s="167"/>
      <c r="S60" s="109"/>
      <c r="T60" s="118"/>
      <c r="U60" s="119"/>
    </row>
    <row r="61" spans="1:21">
      <c r="A61" s="117"/>
      <c r="B61" s="80"/>
      <c r="C61" s="80" t="s">
        <v>45</v>
      </c>
      <c r="D61" s="183"/>
      <c r="E61" s="183"/>
      <c r="F61" s="183"/>
      <c r="G61" s="180"/>
      <c r="H61" s="183"/>
      <c r="I61" s="183"/>
      <c r="J61" s="183"/>
      <c r="K61" s="183"/>
      <c r="L61" s="180"/>
      <c r="M61" s="180"/>
      <c r="N61" s="180"/>
      <c r="O61" s="180"/>
      <c r="P61" s="180"/>
      <c r="Q61" s="183"/>
      <c r="R61" s="167"/>
      <c r="S61" s="120" t="s">
        <v>46</v>
      </c>
      <c r="T61" s="4"/>
      <c r="U61" s="5"/>
    </row>
    <row r="62" spans="1:21">
      <c r="A62" s="107"/>
      <c r="B62" s="121"/>
      <c r="C62" s="121"/>
      <c r="D62" s="184"/>
      <c r="E62" s="184"/>
      <c r="F62" s="184"/>
      <c r="G62" s="181"/>
      <c r="H62" s="184"/>
      <c r="I62" s="184"/>
      <c r="J62" s="184"/>
      <c r="K62" s="184"/>
      <c r="L62" s="181"/>
      <c r="M62" s="181"/>
      <c r="N62" s="181"/>
      <c r="O62" s="181"/>
      <c r="P62" s="181"/>
      <c r="Q62" s="184"/>
      <c r="R62" s="168"/>
      <c r="S62" s="122" t="s">
        <v>49</v>
      </c>
      <c r="T62" s="123" t="s">
        <v>47</v>
      </c>
      <c r="U62" s="124" t="s">
        <v>48</v>
      </c>
    </row>
    <row r="63" spans="1:21" ht="15.75">
      <c r="A63" s="102" t="s">
        <v>85</v>
      </c>
      <c r="B63" s="110"/>
      <c r="C63" s="110" t="s">
        <v>44</v>
      </c>
      <c r="D63" s="100"/>
      <c r="E63" s="100"/>
      <c r="F63" s="100"/>
      <c r="G63" s="100"/>
      <c r="H63" s="100"/>
      <c r="I63" s="100"/>
      <c r="J63" s="100">
        <v>8.0000000000000002E-3</v>
      </c>
      <c r="K63" s="100"/>
      <c r="L63" s="100"/>
      <c r="M63" s="100"/>
      <c r="N63" s="100"/>
      <c r="O63" s="100"/>
      <c r="P63" s="100"/>
      <c r="Q63" s="100"/>
      <c r="R63" s="107">
        <f>SUM(D63:Q63)</f>
        <v>8.0000000000000002E-3</v>
      </c>
      <c r="S63" s="104">
        <f>SUM(C24*R63)</f>
        <v>6.4000000000000001E-2</v>
      </c>
      <c r="T63" s="105">
        <v>70</v>
      </c>
      <c r="U63" s="106">
        <f t="shared" ref="U63:U83" si="2">SUM(S63*T63)</f>
        <v>4.4800000000000004</v>
      </c>
    </row>
    <row r="64" spans="1:21" ht="15.75">
      <c r="A64" s="102" t="s">
        <v>86</v>
      </c>
      <c r="B64" s="103"/>
      <c r="C64" s="103" t="s">
        <v>44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7">
        <f>SUM(D64:Q64)</f>
        <v>0</v>
      </c>
      <c r="S64" s="104">
        <f>SUM(C24*R64)</f>
        <v>0</v>
      </c>
      <c r="T64" s="105">
        <v>55</v>
      </c>
      <c r="U64" s="106">
        <f t="shared" si="2"/>
        <v>0</v>
      </c>
    </row>
    <row r="65" spans="1:21" ht="15.75">
      <c r="A65" s="102" t="s">
        <v>87</v>
      </c>
      <c r="B65" s="103"/>
      <c r="C65" s="103" t="s">
        <v>44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7">
        <f>SUM(D65:Q65)</f>
        <v>0</v>
      </c>
      <c r="S65" s="104">
        <f>SUM(C24*R65)</f>
        <v>0</v>
      </c>
      <c r="T65" s="105">
        <v>100</v>
      </c>
      <c r="U65" s="106">
        <f t="shared" si="2"/>
        <v>0</v>
      </c>
    </row>
    <row r="66" spans="1:21" ht="15.75">
      <c r="A66" s="102" t="s">
        <v>88</v>
      </c>
      <c r="B66" s="103"/>
      <c r="C66" s="103" t="s">
        <v>44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7">
        <f>SUM(D66:Q66)</f>
        <v>0</v>
      </c>
      <c r="S66" s="104">
        <f>SUM(C24*R66)</f>
        <v>0</v>
      </c>
      <c r="T66" s="105">
        <v>31</v>
      </c>
      <c r="U66" s="106">
        <f t="shared" si="2"/>
        <v>0</v>
      </c>
    </row>
    <row r="67" spans="1:21" ht="15.75">
      <c r="A67" s="108" t="s">
        <v>89</v>
      </c>
      <c r="B67" s="103"/>
      <c r="C67" s="103" t="s">
        <v>44</v>
      </c>
      <c r="D67" s="100">
        <v>3.7999999999999999E-2</v>
      </c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7">
        <f>SUM(D67:Q67)</f>
        <v>3.7999999999999999E-2</v>
      </c>
      <c r="S67" s="104">
        <f>SUM(C24*R67)</f>
        <v>0.30399999999999999</v>
      </c>
      <c r="T67" s="105">
        <v>40</v>
      </c>
      <c r="U67" s="106">
        <f t="shared" si="2"/>
        <v>12.16</v>
      </c>
    </row>
    <row r="68" spans="1:21" ht="15.75">
      <c r="A68" s="108" t="s">
        <v>90</v>
      </c>
      <c r="B68" s="103"/>
      <c r="C68" s="103" t="s">
        <v>44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7">
        <v>0</v>
      </c>
      <c r="S68" s="104">
        <f>SUM(C24*R68)</f>
        <v>0</v>
      </c>
      <c r="T68" s="105">
        <v>50</v>
      </c>
      <c r="U68" s="106">
        <f t="shared" si="2"/>
        <v>0</v>
      </c>
    </row>
    <row r="69" spans="1:21" ht="15.75">
      <c r="A69" s="102" t="s">
        <v>91</v>
      </c>
      <c r="B69" s="103"/>
      <c r="C69" s="103" t="s">
        <v>44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7">
        <f t="shared" ref="R69:R80" si="3">SUM(D69:Q69)</f>
        <v>0</v>
      </c>
      <c r="S69" s="104">
        <f>R69*C24</f>
        <v>0</v>
      </c>
      <c r="T69" s="105">
        <v>70</v>
      </c>
      <c r="U69" s="106">
        <f t="shared" si="2"/>
        <v>0</v>
      </c>
    </row>
    <row r="70" spans="1:21" ht="15.75">
      <c r="A70" s="102" t="s">
        <v>92</v>
      </c>
      <c r="B70" s="103"/>
      <c r="C70" s="103" t="s">
        <v>44</v>
      </c>
      <c r="D70" s="100">
        <v>2E-3</v>
      </c>
      <c r="E70" s="100"/>
      <c r="F70" s="100"/>
      <c r="G70" s="100">
        <v>7.0000000000000001E-3</v>
      </c>
      <c r="H70" s="100"/>
      <c r="I70" s="100"/>
      <c r="J70" s="100"/>
      <c r="K70" s="100"/>
      <c r="L70" s="100"/>
      <c r="M70" s="100"/>
      <c r="N70" s="100">
        <v>1.4999999999999999E-2</v>
      </c>
      <c r="O70" s="100">
        <v>2E-3</v>
      </c>
      <c r="P70" s="100">
        <v>7.0000000000000001E-3</v>
      </c>
      <c r="Q70" s="100"/>
      <c r="R70" s="107">
        <f t="shared" si="3"/>
        <v>3.3000000000000002E-2</v>
      </c>
      <c r="S70" s="104">
        <f>R70*C24</f>
        <v>0.26400000000000001</v>
      </c>
      <c r="T70" s="105">
        <v>60</v>
      </c>
      <c r="U70" s="106">
        <f t="shared" si="2"/>
        <v>15.84</v>
      </c>
    </row>
    <row r="71" spans="1:21" ht="15.75">
      <c r="A71" s="102" t="s">
        <v>93</v>
      </c>
      <c r="B71" s="103"/>
      <c r="C71" s="103" t="s">
        <v>44</v>
      </c>
      <c r="D71" s="100">
        <v>6.9999999999999999E-4</v>
      </c>
      <c r="E71" s="100"/>
      <c r="F71" s="100"/>
      <c r="G71" s="100"/>
      <c r="H71" s="100"/>
      <c r="I71" s="100">
        <v>5.0000000000000001E-4</v>
      </c>
      <c r="J71" s="100">
        <v>2.9999999999999997E-4</v>
      </c>
      <c r="K71" s="100">
        <v>5.0000000000000001E-4</v>
      </c>
      <c r="L71" s="100"/>
      <c r="M71" s="100"/>
      <c r="N71" s="100"/>
      <c r="O71" s="100"/>
      <c r="P71" s="100"/>
      <c r="Q71" s="100"/>
      <c r="R71" s="107">
        <f t="shared" si="3"/>
        <v>2E-3</v>
      </c>
      <c r="S71" s="104">
        <f>R71*C24</f>
        <v>1.6E-2</v>
      </c>
      <c r="T71" s="105">
        <v>12</v>
      </c>
      <c r="U71" s="106">
        <f>SUM(S71*T71)</f>
        <v>0.192</v>
      </c>
    </row>
    <row r="72" spans="1:21" ht="15.75">
      <c r="A72" s="102" t="s">
        <v>94</v>
      </c>
      <c r="B72" s="103"/>
      <c r="C72" s="103" t="s">
        <v>44</v>
      </c>
      <c r="D72" s="100"/>
      <c r="E72" s="100"/>
      <c r="F72" s="100"/>
      <c r="G72" s="100"/>
      <c r="H72" s="100"/>
      <c r="I72" s="100">
        <v>1.4E-2</v>
      </c>
      <c r="J72" s="100"/>
      <c r="K72" s="100"/>
      <c r="L72" s="100"/>
      <c r="M72" s="100"/>
      <c r="N72" s="100"/>
      <c r="O72" s="100"/>
      <c r="P72" s="100"/>
      <c r="Q72" s="100"/>
      <c r="R72" s="107">
        <f t="shared" si="3"/>
        <v>1.4E-2</v>
      </c>
      <c r="S72" s="104">
        <f>SUM(C24*R72)</f>
        <v>0.112</v>
      </c>
      <c r="T72" s="105">
        <v>150</v>
      </c>
      <c r="U72" s="106">
        <f t="shared" si="2"/>
        <v>16.8</v>
      </c>
    </row>
    <row r="73" spans="1:21" ht="15.75">
      <c r="A73" s="125" t="s">
        <v>95</v>
      </c>
      <c r="B73" s="103"/>
      <c r="C73" s="103" t="s">
        <v>44</v>
      </c>
      <c r="D73" s="100"/>
      <c r="E73" s="100"/>
      <c r="F73" s="100"/>
      <c r="G73" s="100"/>
      <c r="H73" s="100"/>
      <c r="I73" s="100">
        <v>1.2E-2</v>
      </c>
      <c r="J73" s="100"/>
      <c r="K73" s="100"/>
      <c r="L73" s="100"/>
      <c r="M73" s="100"/>
      <c r="N73" s="100"/>
      <c r="O73" s="100"/>
      <c r="P73" s="100"/>
      <c r="Q73" s="100"/>
      <c r="R73" s="107">
        <f t="shared" si="3"/>
        <v>1.2E-2</v>
      </c>
      <c r="S73" s="104">
        <f>SUM(C24*R73)</f>
        <v>9.6000000000000002E-2</v>
      </c>
      <c r="T73" s="105">
        <v>180</v>
      </c>
      <c r="U73" s="106">
        <f t="shared" si="2"/>
        <v>17.28</v>
      </c>
    </row>
    <row r="74" spans="1:21" ht="15.75">
      <c r="A74" s="102" t="s">
        <v>96</v>
      </c>
      <c r="B74" s="103"/>
      <c r="C74" s="103" t="s">
        <v>44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7">
        <f t="shared" si="3"/>
        <v>0</v>
      </c>
      <c r="S74" s="104">
        <f>SUM(C24*R74)</f>
        <v>0</v>
      </c>
      <c r="T74" s="105">
        <v>200</v>
      </c>
      <c r="U74" s="106">
        <f t="shared" si="2"/>
        <v>0</v>
      </c>
    </row>
    <row r="75" spans="1:21" ht="15.75">
      <c r="A75" s="125" t="s">
        <v>97</v>
      </c>
      <c r="B75" s="103"/>
      <c r="C75" s="103" t="s">
        <v>44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7">
        <f t="shared" si="3"/>
        <v>0</v>
      </c>
      <c r="S75" s="104">
        <f>SUM(C24*R75)</f>
        <v>0</v>
      </c>
      <c r="T75" s="105">
        <v>100</v>
      </c>
      <c r="U75" s="106">
        <f t="shared" si="2"/>
        <v>0</v>
      </c>
    </row>
    <row r="76" spans="1:21" ht="15.75">
      <c r="A76" s="125" t="s">
        <v>98</v>
      </c>
      <c r="B76" s="103"/>
      <c r="C76" s="103" t="s">
        <v>44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7">
        <f t="shared" si="3"/>
        <v>0</v>
      </c>
      <c r="S76" s="104">
        <v>0</v>
      </c>
      <c r="T76" s="105">
        <v>160</v>
      </c>
      <c r="U76" s="106">
        <f t="shared" si="2"/>
        <v>0</v>
      </c>
    </row>
    <row r="77" spans="1:21" ht="15.75">
      <c r="A77" s="125" t="s">
        <v>99</v>
      </c>
      <c r="B77" s="103"/>
      <c r="C77" s="103" t="s">
        <v>44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7">
        <f t="shared" si="3"/>
        <v>0</v>
      </c>
      <c r="S77" s="104">
        <f>SUM(C24*R77)</f>
        <v>0</v>
      </c>
      <c r="T77" s="105">
        <v>150</v>
      </c>
      <c r="U77" s="106">
        <f t="shared" si="2"/>
        <v>0</v>
      </c>
    </row>
    <row r="78" spans="1:21" ht="15.75">
      <c r="A78" s="125" t="s">
        <v>42</v>
      </c>
      <c r="B78" s="103"/>
      <c r="C78" s="103" t="s">
        <v>44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7">
        <f t="shared" si="3"/>
        <v>0</v>
      </c>
      <c r="S78" s="104">
        <f>SUM(C24*R78)</f>
        <v>0</v>
      </c>
      <c r="T78" s="105">
        <v>190</v>
      </c>
      <c r="U78" s="106">
        <f t="shared" si="2"/>
        <v>0</v>
      </c>
    </row>
    <row r="79" spans="1:21" ht="15.75">
      <c r="A79" s="125" t="s">
        <v>100</v>
      </c>
      <c r="B79" s="103"/>
      <c r="C79" s="103" t="s">
        <v>44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7">
        <f t="shared" si="3"/>
        <v>0</v>
      </c>
      <c r="S79" s="104">
        <f>SUM(C24*R79)</f>
        <v>0</v>
      </c>
      <c r="T79" s="105">
        <v>195</v>
      </c>
      <c r="U79" s="106">
        <f t="shared" si="2"/>
        <v>0</v>
      </c>
    </row>
    <row r="80" spans="1:21" ht="15.75">
      <c r="A80" s="126" t="s">
        <v>101</v>
      </c>
      <c r="B80" s="103"/>
      <c r="C80" s="103" t="s">
        <v>44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7">
        <f t="shared" si="3"/>
        <v>0</v>
      </c>
      <c r="S80" s="104">
        <v>0</v>
      </c>
      <c r="T80" s="105">
        <v>165</v>
      </c>
      <c r="U80" s="106">
        <f t="shared" si="2"/>
        <v>0</v>
      </c>
    </row>
    <row r="81" spans="1:21" ht="15.75">
      <c r="A81" s="125" t="s">
        <v>102</v>
      </c>
      <c r="B81" s="103"/>
      <c r="C81" s="103" t="s">
        <v>44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7">
        <v>0</v>
      </c>
      <c r="S81" s="104">
        <v>0</v>
      </c>
      <c r="T81" s="105">
        <v>150</v>
      </c>
      <c r="U81" s="106">
        <f t="shared" si="2"/>
        <v>0</v>
      </c>
    </row>
    <row r="82" spans="1:21" ht="15.75">
      <c r="A82" s="125" t="s">
        <v>103</v>
      </c>
      <c r="B82" s="103"/>
      <c r="C82" s="103" t="s">
        <v>44</v>
      </c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7">
        <v>0</v>
      </c>
      <c r="S82" s="104">
        <v>0</v>
      </c>
      <c r="T82" s="105">
        <v>136</v>
      </c>
      <c r="U82" s="106">
        <f t="shared" si="2"/>
        <v>0</v>
      </c>
    </row>
    <row r="83" spans="1:21" ht="15.75">
      <c r="A83" s="127" t="s">
        <v>104</v>
      </c>
      <c r="B83" s="103"/>
      <c r="C83" s="103" t="s">
        <v>44</v>
      </c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>
        <v>0.02</v>
      </c>
      <c r="O83" s="100"/>
      <c r="P83" s="100"/>
      <c r="Q83" s="100"/>
      <c r="R83" s="107">
        <f>SUM(D83:Q83)</f>
        <v>0.02</v>
      </c>
      <c r="S83" s="104">
        <f>SUM(C24*R83)</f>
        <v>0.16</v>
      </c>
      <c r="T83" s="105">
        <v>300</v>
      </c>
      <c r="U83" s="106">
        <f t="shared" si="2"/>
        <v>48</v>
      </c>
    </row>
    <row r="84" spans="1:21">
      <c r="A84" s="127" t="s">
        <v>114</v>
      </c>
      <c r="B84" s="103"/>
      <c r="C84" s="103" t="s">
        <v>44</v>
      </c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7">
        <f>SUM(D84:Q84)</f>
        <v>0</v>
      </c>
      <c r="S84" s="104">
        <f>SUM(C24*R84)</f>
        <v>0</v>
      </c>
      <c r="T84" s="129">
        <v>110</v>
      </c>
      <c r="U84" s="106">
        <f>SUM(S84*T84)</f>
        <v>0</v>
      </c>
    </row>
    <row r="85" spans="1:21">
      <c r="A85" s="128" t="s">
        <v>105</v>
      </c>
      <c r="B85" s="103"/>
      <c r="C85" s="103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7"/>
      <c r="S85" s="104"/>
      <c r="T85" s="96"/>
      <c r="U85" s="130">
        <v>733.77</v>
      </c>
    </row>
    <row r="86" spans="1:21">
      <c r="A86" s="128" t="s">
        <v>106</v>
      </c>
      <c r="B86" s="110"/>
      <c r="C86" s="11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31"/>
      <c r="S86" s="132"/>
      <c r="T86" s="96"/>
      <c r="U86" s="106">
        <f>SUM(U85/C24)</f>
        <v>91.721249999999998</v>
      </c>
    </row>
    <row r="87" spans="1:21">
      <c r="S87" s="10"/>
      <c r="T87" s="11"/>
    </row>
    <row r="88" spans="1:21">
      <c r="A88" s="21" t="s">
        <v>107</v>
      </c>
      <c r="I88" s="7"/>
      <c r="J88" s="133"/>
      <c r="S88" s="10"/>
      <c r="T88" s="11"/>
    </row>
    <row r="89" spans="1:21">
      <c r="A89" s="21" t="s">
        <v>108</v>
      </c>
      <c r="S89" s="10"/>
      <c r="T89" s="11"/>
    </row>
    <row r="90" spans="1:21">
      <c r="A90" s="7" t="s">
        <v>109</v>
      </c>
      <c r="B90" s="133"/>
      <c r="C90" s="133" t="s">
        <v>110</v>
      </c>
      <c r="D90" s="133"/>
      <c r="E90" t="s">
        <v>28</v>
      </c>
      <c r="J90" t="s">
        <v>111</v>
      </c>
      <c r="N90" t="s">
        <v>28</v>
      </c>
      <c r="S90" s="10"/>
      <c r="T90" s="11"/>
    </row>
    <row r="91" spans="1:21">
      <c r="A91" s="21" t="s">
        <v>112</v>
      </c>
      <c r="I91" t="s">
        <v>113</v>
      </c>
      <c r="S91" s="10"/>
      <c r="T91" s="11"/>
    </row>
  </sheetData>
  <mergeCells count="53">
    <mergeCell ref="I58:N59"/>
    <mergeCell ref="O58:Q59"/>
    <mergeCell ref="S58:U58"/>
    <mergeCell ref="S59:U59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M60:M62"/>
    <mergeCell ref="S57:U57"/>
    <mergeCell ref="O60:O62"/>
    <mergeCell ref="P60:P62"/>
    <mergeCell ref="Q60:Q62"/>
    <mergeCell ref="H21:H23"/>
    <mergeCell ref="I21:I23"/>
    <mergeCell ref="J21:J23"/>
    <mergeCell ref="K21:K23"/>
    <mergeCell ref="L21:L23"/>
    <mergeCell ref="N21:N23"/>
    <mergeCell ref="O21:O23"/>
    <mergeCell ref="P21:P23"/>
    <mergeCell ref="Q21:Q23"/>
    <mergeCell ref="R57:R62"/>
    <mergeCell ref="N60:N62"/>
    <mergeCell ref="D58:H59"/>
    <mergeCell ref="S18:U18"/>
    <mergeCell ref="D19:H20"/>
    <mergeCell ref="I19:N20"/>
    <mergeCell ref="O19:Q20"/>
    <mergeCell ref="S19:U19"/>
    <mergeCell ref="S20:U20"/>
    <mergeCell ref="R18:R23"/>
    <mergeCell ref="D21:D23"/>
    <mergeCell ref="E21:E23"/>
    <mergeCell ref="F21:F23"/>
    <mergeCell ref="G21:G23"/>
    <mergeCell ref="M21:M23"/>
    <mergeCell ref="B8:D8"/>
    <mergeCell ref="E8:F8"/>
    <mergeCell ref="B9:D9"/>
    <mergeCell ref="E9:F9"/>
    <mergeCell ref="B10:D10"/>
    <mergeCell ref="A6:D6"/>
    <mergeCell ref="E6:F6"/>
    <mergeCell ref="S6:U6"/>
    <mergeCell ref="A7:D7"/>
    <mergeCell ref="E7:F7"/>
    <mergeCell ref="S7:U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2025-02-04T07:05:37Z</dcterms:modified>
</cp:coreProperties>
</file>