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U84" i="1" l="1"/>
  <c r="R68" i="1" l="1"/>
  <c r="S85" i="1" l="1"/>
  <c r="U85" i="1" s="1"/>
  <c r="R85" i="1"/>
  <c r="U83" i="1" l="1"/>
  <c r="U82" i="1"/>
  <c r="U81" i="1"/>
  <c r="U80" i="1"/>
  <c r="R80" i="1"/>
  <c r="R79" i="1"/>
  <c r="S79" i="1" s="1"/>
  <c r="U79" i="1" s="1"/>
  <c r="R78" i="1"/>
  <c r="S78" i="1" s="1"/>
  <c r="U78" i="1" s="1"/>
  <c r="R77" i="1"/>
  <c r="S77" i="1" s="1"/>
  <c r="U77" i="1" s="1"/>
  <c r="U76" i="1"/>
  <c r="R76" i="1"/>
  <c r="R75" i="1"/>
  <c r="S75" i="1" s="1"/>
  <c r="U75" i="1" s="1"/>
  <c r="R74" i="1"/>
  <c r="S74" i="1" s="1"/>
  <c r="U74" i="1" s="1"/>
  <c r="S73" i="1"/>
  <c r="U73" i="1" s="1"/>
  <c r="R73" i="1"/>
  <c r="R72" i="1"/>
  <c r="S72" i="1" s="1"/>
  <c r="U72" i="1" s="1"/>
  <c r="R71" i="1"/>
  <c r="S71" i="1" s="1"/>
  <c r="U71" i="1" s="1"/>
  <c r="R70" i="1"/>
  <c r="S70" i="1" s="1"/>
  <c r="U70" i="1" s="1"/>
  <c r="R69" i="1"/>
  <c r="S69" i="1" s="1"/>
  <c r="U69" i="1" s="1"/>
  <c r="S68" i="1"/>
  <c r="U68" i="1" s="1"/>
  <c r="R67" i="1"/>
  <c r="S67" i="1" s="1"/>
  <c r="U67" i="1" s="1"/>
  <c r="R66" i="1"/>
  <c r="S66" i="1" s="1"/>
  <c r="U66" i="1" s="1"/>
  <c r="R65" i="1"/>
  <c r="S65" i="1" s="1"/>
  <c r="U65" i="1" s="1"/>
  <c r="R64" i="1"/>
  <c r="S64" i="1" s="1"/>
  <c r="U64" i="1" s="1"/>
  <c r="R63" i="1"/>
  <c r="S63" i="1" s="1"/>
  <c r="U63" i="1" s="1"/>
  <c r="S55" i="1"/>
  <c r="U55" i="1" s="1"/>
  <c r="R55" i="1"/>
  <c r="R54" i="1"/>
  <c r="S54" i="1" s="1"/>
  <c r="U54" i="1" s="1"/>
  <c r="R53" i="1"/>
  <c r="S53" i="1" s="1"/>
  <c r="U53" i="1" s="1"/>
  <c r="R52" i="1"/>
  <c r="S52" i="1" s="1"/>
  <c r="U52" i="1" s="1"/>
  <c r="R51" i="1"/>
  <c r="S51" i="1" s="1"/>
  <c r="U51" i="1" s="1"/>
  <c r="R50" i="1"/>
  <c r="S50" i="1" s="1"/>
  <c r="U50" i="1" s="1"/>
  <c r="R49" i="1"/>
  <c r="S49" i="1" s="1"/>
  <c r="U49" i="1" s="1"/>
  <c r="R48" i="1"/>
  <c r="S48" i="1" s="1"/>
  <c r="U48" i="1" s="1"/>
  <c r="R47" i="1"/>
  <c r="S47" i="1" s="1"/>
  <c r="U47" i="1" s="1"/>
  <c r="R46" i="1"/>
  <c r="S46" i="1" s="1"/>
  <c r="U46" i="1" s="1"/>
  <c r="R45" i="1"/>
  <c r="S45" i="1" s="1"/>
  <c r="U45" i="1" s="1"/>
  <c r="R44" i="1"/>
  <c r="S44" i="1" s="1"/>
  <c r="U44" i="1" s="1"/>
  <c r="R43" i="1"/>
  <c r="S43" i="1" s="1"/>
  <c r="U43" i="1" s="1"/>
  <c r="R42" i="1"/>
  <c r="S42" i="1" s="1"/>
  <c r="U42" i="1" s="1"/>
  <c r="R41" i="1"/>
  <c r="S41" i="1" s="1"/>
  <c r="U41" i="1" s="1"/>
  <c r="R40" i="1"/>
  <c r="S40" i="1" s="1"/>
  <c r="U40" i="1" s="1"/>
  <c r="R39" i="1"/>
  <c r="S39" i="1" s="1"/>
  <c r="U39" i="1" s="1"/>
  <c r="R38" i="1"/>
  <c r="S38" i="1" s="1"/>
  <c r="U38" i="1" s="1"/>
  <c r="R37" i="1"/>
  <c r="S37" i="1" s="1"/>
  <c r="U37" i="1" s="1"/>
  <c r="R36" i="1"/>
  <c r="S36" i="1" s="1"/>
  <c r="U36" i="1" s="1"/>
  <c r="R35" i="1"/>
  <c r="S35" i="1" s="1"/>
  <c r="U35" i="1" s="1"/>
  <c r="R34" i="1"/>
  <c r="S34" i="1" s="1"/>
  <c r="U34" i="1" s="1"/>
  <c r="R33" i="1"/>
  <c r="S33" i="1" s="1"/>
  <c r="U33" i="1" s="1"/>
  <c r="R32" i="1"/>
  <c r="S32" i="1" s="1"/>
  <c r="U32" i="1" s="1"/>
  <c r="R31" i="1"/>
  <c r="S31" i="1" s="1"/>
  <c r="U31" i="1" s="1"/>
  <c r="U30" i="1"/>
  <c r="U29" i="1"/>
  <c r="U28" i="1"/>
  <c r="R28" i="1"/>
  <c r="U27" i="1"/>
  <c r="R27" i="1"/>
  <c r="R26" i="1"/>
  <c r="S26" i="1" s="1"/>
  <c r="U26" i="1" s="1"/>
  <c r="I13" i="1"/>
  <c r="U87" i="1" l="1"/>
  <c r="L13" i="1" l="1"/>
</calcChain>
</file>

<file path=xl/sharedStrings.xml><?xml version="1.0" encoding="utf-8"?>
<sst xmlns="http://schemas.openxmlformats.org/spreadsheetml/2006/main" count="210" uniqueCount="131">
  <si>
    <t>Утверждаю</t>
  </si>
  <si>
    <t>Руководитель     ____________         _______________________</t>
  </si>
  <si>
    <t>Фисенко Н.Ю.</t>
  </si>
  <si>
    <t>учреждения            (подпись)               (расшифровка подписи)</t>
  </si>
  <si>
    <t>Коды категорий довольствующихся</t>
  </si>
  <si>
    <t>Плановая</t>
  </si>
  <si>
    <t>Количество до-</t>
  </si>
  <si>
    <t>КОДЫ</t>
  </si>
  <si>
    <t>(группы)</t>
  </si>
  <si>
    <t>стоимость</t>
  </si>
  <si>
    <t>вольствующихся</t>
  </si>
  <si>
    <t xml:space="preserve">    Фактическая</t>
  </si>
  <si>
    <t>0504202</t>
  </si>
  <si>
    <t>суммарных</t>
  </si>
  <si>
    <t xml:space="preserve">по плановой </t>
  </si>
  <si>
    <t>одного дня,</t>
  </si>
  <si>
    <t>по плановой сто-</t>
  </si>
  <si>
    <t xml:space="preserve">     стоимость,</t>
  </si>
  <si>
    <t>категорий</t>
  </si>
  <si>
    <t>стоимости</t>
  </si>
  <si>
    <t>руб</t>
  </si>
  <si>
    <t>имости одного дня</t>
  </si>
  <si>
    <t>одного дня</t>
  </si>
  <si>
    <t>Учреждение    _______________________________________________________________________________________</t>
  </si>
  <si>
    <t>ГБОУ СОШ с.</t>
  </si>
  <si>
    <t>Тепловка</t>
  </si>
  <si>
    <t>Структурное подразделение     Д/С "Ласточка"_____________________________________</t>
  </si>
  <si>
    <t>Материально ответственное лицо  __________________________________</t>
  </si>
  <si>
    <t>Пастухова Н.Н.</t>
  </si>
  <si>
    <t xml:space="preserve">          Продукты питания</t>
  </si>
  <si>
    <t>Количество продуктов питания, подлежащих закладке</t>
  </si>
  <si>
    <t xml:space="preserve">   Расход продуктов</t>
  </si>
  <si>
    <t>Еди-</t>
  </si>
  <si>
    <t>завтрак</t>
  </si>
  <si>
    <t>полдник</t>
  </si>
  <si>
    <t>питания (количество)</t>
  </si>
  <si>
    <t>ницa</t>
  </si>
  <si>
    <t>операция</t>
  </si>
  <si>
    <t>наименование</t>
  </si>
  <si>
    <t>код</t>
  </si>
  <si>
    <t>изме-</t>
  </si>
  <si>
    <t>Повидло</t>
  </si>
  <si>
    <t>Печенье</t>
  </si>
  <si>
    <t>Сок</t>
  </si>
  <si>
    <t>кг</t>
  </si>
  <si>
    <t>рения</t>
  </si>
  <si>
    <t>на довольст-</t>
  </si>
  <si>
    <t>цена</t>
  </si>
  <si>
    <t>сумма</t>
  </si>
  <si>
    <t>вующихся</t>
  </si>
  <si>
    <t>Количество порций</t>
  </si>
  <si>
    <t>Выход - вес порций</t>
  </si>
  <si>
    <t>г</t>
  </si>
  <si>
    <t xml:space="preserve">Хлеб </t>
  </si>
  <si>
    <t>Батон</t>
  </si>
  <si>
    <t>Булочка ванильная</t>
  </si>
  <si>
    <t>Йогурт</t>
  </si>
  <si>
    <t>шт.</t>
  </si>
  <si>
    <t>Яйцо</t>
  </si>
  <si>
    <t>Творог</t>
  </si>
  <si>
    <t>Курица охлаждённая</t>
  </si>
  <si>
    <t>Рыба св. мороженная</t>
  </si>
  <si>
    <t>Молоко свеж</t>
  </si>
  <si>
    <t>Сосиска</t>
  </si>
  <si>
    <t>Масло сливочное</t>
  </si>
  <si>
    <t>Масло растительное</t>
  </si>
  <si>
    <t>Сметана</t>
  </si>
  <si>
    <t xml:space="preserve">Сыр </t>
  </si>
  <si>
    <t>Морковь</t>
  </si>
  <si>
    <t>Лук</t>
  </si>
  <si>
    <t>Картофель</t>
  </si>
  <si>
    <t>Капуста свежая</t>
  </si>
  <si>
    <t>Свекла столовая</t>
  </si>
  <si>
    <t xml:space="preserve">Чай </t>
  </si>
  <si>
    <t>Кофейный нап</t>
  </si>
  <si>
    <t>Какао</t>
  </si>
  <si>
    <t>Сухофрукты</t>
  </si>
  <si>
    <t>л</t>
  </si>
  <si>
    <t>Томатная паста</t>
  </si>
  <si>
    <t>Мука пшеничная</t>
  </si>
  <si>
    <t>Пшено</t>
  </si>
  <si>
    <t>Крупа гречневая</t>
  </si>
  <si>
    <t>Крупа манная</t>
  </si>
  <si>
    <t xml:space="preserve">                 Форма 0504202   с.2</t>
  </si>
  <si>
    <t>Полдник</t>
  </si>
  <si>
    <t>Макароны</t>
  </si>
  <si>
    <t>Горох</t>
  </si>
  <si>
    <t>Рис</t>
  </si>
  <si>
    <t>Перловка</t>
  </si>
  <si>
    <t>Ячка</t>
  </si>
  <si>
    <t>Крупа кукурузная</t>
  </si>
  <si>
    <t>Геркулес</t>
  </si>
  <si>
    <t>Сахар</t>
  </si>
  <si>
    <t>Соль</t>
  </si>
  <si>
    <t>Зеленый горошек</t>
  </si>
  <si>
    <t>Огурец сол.</t>
  </si>
  <si>
    <t>Кисель</t>
  </si>
  <si>
    <t>Яблоко</t>
  </si>
  <si>
    <t>Апельсины</t>
  </si>
  <si>
    <t>Лимон</t>
  </si>
  <si>
    <t>Консерва рыбная в масле</t>
  </si>
  <si>
    <t>Пряники</t>
  </si>
  <si>
    <t>Икра кабачковая</t>
  </si>
  <si>
    <t>бананы</t>
  </si>
  <si>
    <t>шиповник сухой</t>
  </si>
  <si>
    <t>итого на сумму</t>
  </si>
  <si>
    <t>итого на 1 ребенка</t>
  </si>
  <si>
    <r>
      <t>Заместитель директора по финансовой части               ____________________</t>
    </r>
    <r>
      <rPr>
        <u/>
        <sz val="8"/>
        <rFont val="Arial Cyr"/>
        <charset val="204"/>
      </rPr>
      <t>Коновалова О.Ю.</t>
    </r>
  </si>
  <si>
    <t xml:space="preserve">                                                                                  (подпись)                   (расшифровка подписи)</t>
  </si>
  <si>
    <t>Завхоз</t>
  </si>
  <si>
    <t>___________</t>
  </si>
  <si>
    <t>Повар</t>
  </si>
  <si>
    <t xml:space="preserve">                                                                      (подпись)                  (расшифровка подписи)</t>
  </si>
  <si>
    <t xml:space="preserve">                                                    (подпись)          (расшифровка подписи)</t>
  </si>
  <si>
    <t>огурец свеж.</t>
  </si>
  <si>
    <t>Хлеб в ассортименте</t>
  </si>
  <si>
    <t>обед</t>
  </si>
  <si>
    <t>Каша жидкая молочная кукурузная</t>
  </si>
  <si>
    <t xml:space="preserve">Масло сливочное </t>
  </si>
  <si>
    <t xml:space="preserve">Чай черный байховый с лимоном и сахаром
</t>
  </si>
  <si>
    <t xml:space="preserve">Салат из белокочанной капусты </t>
  </si>
  <si>
    <t>Суп картофельный с мясными фрикадельками</t>
  </si>
  <si>
    <t>Картофель отварной</t>
  </si>
  <si>
    <t>Рыба, тушеная с овощами</t>
  </si>
  <si>
    <t>Компот из смеси сухофруктов</t>
  </si>
  <si>
    <t>Хлеб</t>
  </si>
  <si>
    <t>Булочка творожная</t>
  </si>
  <si>
    <t>Чай с сахаром</t>
  </si>
  <si>
    <t>курага</t>
  </si>
  <si>
    <r>
      <t>"7"     ____</t>
    </r>
    <r>
      <rPr>
        <u/>
        <sz val="8"/>
        <rFont val="Arial Cyr"/>
        <charset val="204"/>
      </rPr>
      <t>_02</t>
    </r>
    <r>
      <rPr>
        <sz val="8"/>
        <rFont val="Arial Cyr"/>
        <family val="2"/>
        <charset val="204"/>
      </rPr>
      <t>____   2025  г.</t>
    </r>
  </si>
  <si>
    <t xml:space="preserve"> Меню-требование на выдачу продуктов питания  N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</si>
</sst>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u/>
      <sz val="8"/>
      <name val="Arial Cyr"/>
      <charset val="204"/>
    </font>
    <font>
      <sz val="8"/>
      <name val="Pragmatica"/>
      <charset val="204"/>
    </font>
    <font>
      <b/>
      <sz val="8"/>
      <name val="Arial Cyr"/>
      <charset val="204"/>
    </font>
    <font>
      <sz val="11"/>
      <name val="Arial Cyr"/>
      <family val="2"/>
      <charset val="204"/>
    </font>
    <font>
      <b/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1"/>
      <name val="Arial Cyr"/>
      <charset val="204"/>
    </font>
    <font>
      <sz val="12"/>
      <name val="Arial"/>
      <family val="2"/>
      <charset val="204"/>
    </font>
    <font>
      <sz val="10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12"/>
      <color theme="1"/>
      <name val="Arial"/>
      <family val="2"/>
    </font>
    <font>
      <sz val="11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187">
    <xf numFmtId="0" fontId="0" fillId="0" borderId="0" xfId="0"/>
    <xf numFmtId="0" fontId="3" fillId="0" borderId="0" xfId="0" applyFont="1" applyBorder="1"/>
    <xf numFmtId="0" fontId="4" fillId="0" borderId="0" xfId="0" applyFont="1"/>
    <xf numFmtId="164" fontId="3" fillId="0" borderId="0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left"/>
    </xf>
    <xf numFmtId="0" fontId="5" fillId="0" borderId="0" xfId="0" applyFont="1"/>
    <xf numFmtId="0" fontId="3" fillId="0" borderId="0" xfId="0" applyFont="1"/>
    <xf numFmtId="164" fontId="0" fillId="0" borderId="0" xfId="0" applyNumberFormat="1"/>
    <xf numFmtId="0" fontId="0" fillId="0" borderId="0" xfId="0" applyFill="1"/>
    <xf numFmtId="0" fontId="4" fillId="0" borderId="1" xfId="0" applyFont="1" applyBorder="1"/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/>
    <xf numFmtId="0" fontId="4" fillId="0" borderId="0" xfId="0" applyFont="1" applyBorder="1" applyAlignment="1">
      <alignment horizontal="center"/>
    </xf>
    <xf numFmtId="0" fontId="4" fillId="0" borderId="9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10" xfId="0" applyFont="1" applyBorder="1" applyAlignment="1">
      <alignment horizontal="left"/>
    </xf>
    <xf numFmtId="0" fontId="4" fillId="0" borderId="9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64" fontId="0" fillId="0" borderId="14" xfId="0" applyNumberFormat="1" applyBorder="1"/>
    <xf numFmtId="0" fontId="0" fillId="0" borderId="0" xfId="0" applyFill="1" applyBorder="1"/>
    <xf numFmtId="0" fontId="0" fillId="0" borderId="15" xfId="0" applyBorder="1"/>
    <xf numFmtId="0" fontId="4" fillId="0" borderId="10" xfId="0" applyFont="1" applyBorder="1" applyAlignment="1">
      <alignment horizontal="center"/>
    </xf>
    <xf numFmtId="0" fontId="4" fillId="0" borderId="9" xfId="0" applyFont="1" applyBorder="1"/>
    <xf numFmtId="14" fontId="4" fillId="0" borderId="0" xfId="0" applyNumberFormat="1" applyFont="1"/>
    <xf numFmtId="49" fontId="3" fillId="0" borderId="0" xfId="0" applyNumberFormat="1" applyFont="1"/>
    <xf numFmtId="164" fontId="4" fillId="0" borderId="16" xfId="0" applyNumberFormat="1" applyFont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49" fontId="4" fillId="0" borderId="17" xfId="0" applyNumberFormat="1" applyFont="1" applyBorder="1" applyAlignment="1">
      <alignment horizontal="center"/>
    </xf>
    <xf numFmtId="0" fontId="4" fillId="0" borderId="10" xfId="0" applyFont="1" applyBorder="1"/>
    <xf numFmtId="0" fontId="4" fillId="0" borderId="0" xfId="0" applyFont="1" applyBorder="1" applyAlignment="1"/>
    <xf numFmtId="0" fontId="4" fillId="0" borderId="1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164" fontId="0" fillId="0" borderId="19" xfId="0" applyNumberFormat="1" applyBorder="1"/>
    <xf numFmtId="0" fontId="0" fillId="0" borderId="2" xfId="0" applyFill="1" applyBorder="1"/>
    <xf numFmtId="0" fontId="0" fillId="0" borderId="20" xfId="0" applyBorder="1"/>
    <xf numFmtId="0" fontId="7" fillId="0" borderId="3" xfId="0" applyFont="1" applyBorder="1" applyAlignment="1">
      <alignment horizontal="center" vertical="center"/>
    </xf>
    <xf numFmtId="0" fontId="0" fillId="0" borderId="5" xfId="0" applyBorder="1"/>
    <xf numFmtId="0" fontId="7" fillId="0" borderId="6" xfId="0" applyFont="1" applyBorder="1" applyAlignment="1">
      <alignment horizontal="center"/>
    </xf>
    <xf numFmtId="0" fontId="0" fillId="0" borderId="7" xfId="0" applyBorder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1" xfId="0" applyFont="1" applyBorder="1"/>
    <xf numFmtId="0" fontId="4" fillId="0" borderId="22" xfId="0" applyFont="1" applyBorder="1"/>
    <xf numFmtId="0" fontId="4" fillId="0" borderId="12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25" xfId="0" applyFont="1" applyBorder="1"/>
    <xf numFmtId="0" fontId="4" fillId="0" borderId="26" xfId="0" applyFont="1" applyBorder="1"/>
    <xf numFmtId="0" fontId="4" fillId="0" borderId="27" xfId="0" applyFont="1" applyBorder="1"/>
    <xf numFmtId="0" fontId="8" fillId="0" borderId="26" xfId="0" applyFont="1" applyBorder="1"/>
    <xf numFmtId="2" fontId="8" fillId="0" borderId="28" xfId="0" applyNumberFormat="1" applyFont="1" applyBorder="1" applyAlignment="1"/>
    <xf numFmtId="0" fontId="4" fillId="0" borderId="28" xfId="0" applyFont="1" applyBorder="1"/>
    <xf numFmtId="0" fontId="4" fillId="0" borderId="29" xfId="0" applyFont="1" applyBorder="1"/>
    <xf numFmtId="0" fontId="4" fillId="0" borderId="30" xfId="0" applyFont="1" applyBorder="1"/>
    <xf numFmtId="0" fontId="4" fillId="0" borderId="31" xfId="0" applyFont="1" applyBorder="1"/>
    <xf numFmtId="0" fontId="4" fillId="0" borderId="32" xfId="0" applyFont="1" applyBorder="1"/>
    <xf numFmtId="164" fontId="0" fillId="0" borderId="33" xfId="0" applyNumberFormat="1" applyBorder="1"/>
    <xf numFmtId="0" fontId="0" fillId="0" borderId="31" xfId="0" applyFill="1" applyBorder="1"/>
    <xf numFmtId="0" fontId="0" fillId="0" borderId="34" xfId="0" applyBorder="1"/>
    <xf numFmtId="0" fontId="4" fillId="0" borderId="6" xfId="0" applyFont="1" applyBorder="1"/>
    <xf numFmtId="0" fontId="4" fillId="0" borderId="5" xfId="0" applyFont="1" applyBorder="1"/>
    <xf numFmtId="164" fontId="3" fillId="0" borderId="0" xfId="0" applyNumberFormat="1" applyFont="1" applyBorder="1"/>
    <xf numFmtId="0" fontId="3" fillId="0" borderId="0" xfId="0" applyFont="1" applyFill="1" applyBorder="1"/>
    <xf numFmtId="0" fontId="9" fillId="0" borderId="26" xfId="0" applyFont="1" applyBorder="1" applyAlignment="1">
      <alignment horizontal="left"/>
    </xf>
    <xf numFmtId="0" fontId="4" fillId="0" borderId="3" xfId="0" applyFont="1" applyBorder="1" applyAlignment="1">
      <alignment horizontal="centerContinuous"/>
    </xf>
    <xf numFmtId="0" fontId="4" fillId="0" borderId="2" xfId="0" applyFont="1" applyBorder="1" applyAlignment="1">
      <alignment horizontal="centerContinuous"/>
    </xf>
    <xf numFmtId="0" fontId="0" fillId="0" borderId="4" xfId="0" applyBorder="1"/>
    <xf numFmtId="0" fontId="0" fillId="0" borderId="2" xfId="0" applyBorder="1"/>
    <xf numFmtId="0" fontId="4" fillId="0" borderId="2" xfId="0" applyFont="1" applyBorder="1"/>
    <xf numFmtId="0" fontId="0" fillId="0" borderId="35" xfId="0" applyBorder="1"/>
    <xf numFmtId="0" fontId="9" fillId="0" borderId="3" xfId="0" applyFont="1" applyBorder="1" applyAlignment="1">
      <alignment horizontal="center"/>
    </xf>
    <xf numFmtId="0" fontId="4" fillId="0" borderId="35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164" fontId="4" fillId="0" borderId="40" xfId="0" applyNumberFormat="1" applyFont="1" applyBorder="1" applyAlignment="1">
      <alignment horizontal="center"/>
    </xf>
    <xf numFmtId="0" fontId="4" fillId="0" borderId="28" xfId="0" applyFont="1" applyFill="1" applyBorder="1" applyAlignment="1">
      <alignment horizontal="center"/>
    </xf>
    <xf numFmtId="0" fontId="4" fillId="0" borderId="28" xfId="0" applyFont="1" applyBorder="1" applyAlignment="1">
      <alignment horizontal="center"/>
    </xf>
    <xf numFmtId="164" fontId="4" fillId="0" borderId="35" xfId="0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9" fillId="0" borderId="8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164" fontId="4" fillId="0" borderId="41" xfId="0" applyNumberFormat="1" applyFont="1" applyBorder="1" applyAlignment="1">
      <alignment horizontal="center" vertical="center"/>
    </xf>
    <xf numFmtId="0" fontId="3" fillId="0" borderId="10" xfId="0" applyFont="1" applyFill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14" fillId="0" borderId="3" xfId="0" applyFont="1" applyBorder="1" applyAlignment="1">
      <alignment horizontal="left" wrapText="1"/>
    </xf>
    <xf numFmtId="0" fontId="3" fillId="0" borderId="10" xfId="0" applyFont="1" applyBorder="1"/>
    <xf numFmtId="0" fontId="0" fillId="0" borderId="40" xfId="0" applyBorder="1"/>
    <xf numFmtId="0" fontId="3" fillId="0" borderId="3" xfId="0" applyFont="1" applyBorder="1" applyAlignment="1">
      <alignment horizontal="center"/>
    </xf>
    <xf numFmtId="164" fontId="3" fillId="0" borderId="35" xfId="0" applyNumberFormat="1" applyFont="1" applyBorder="1"/>
    <xf numFmtId="0" fontId="3" fillId="0" borderId="40" xfId="0" applyFont="1" applyFill="1" applyBorder="1"/>
    <xf numFmtId="0" fontId="3" fillId="0" borderId="40" xfId="0" applyFont="1" applyBorder="1"/>
    <xf numFmtId="0" fontId="14" fillId="0" borderId="42" xfId="0" applyFont="1" applyBorder="1" applyAlignment="1">
      <alignment horizontal="left" wrapText="1"/>
    </xf>
    <xf numFmtId="0" fontId="3" fillId="0" borderId="42" xfId="0" applyFont="1" applyBorder="1"/>
    <xf numFmtId="0" fontId="3" fillId="0" borderId="40" xfId="0" applyFont="1" applyBorder="1" applyAlignment="1">
      <alignment horizontal="center"/>
    </xf>
    <xf numFmtId="164" fontId="3" fillId="0" borderId="43" xfId="0" applyNumberFormat="1" applyFont="1" applyBorder="1"/>
    <xf numFmtId="164" fontId="15" fillId="0" borderId="8" xfId="0" applyNumberFormat="1" applyFont="1" applyFill="1" applyBorder="1" applyAlignment="1">
      <alignment horizontal="left" shrinkToFit="1"/>
    </xf>
    <xf numFmtId="0" fontId="3" fillId="0" borderId="8" xfId="0" applyFont="1" applyBorder="1"/>
    <xf numFmtId="164" fontId="3" fillId="0" borderId="41" xfId="0" applyNumberFormat="1" applyFont="1" applyBorder="1"/>
    <xf numFmtId="2" fontId="15" fillId="0" borderId="40" xfId="0" applyNumberFormat="1" applyFont="1" applyFill="1" applyBorder="1"/>
    <xf numFmtId="2" fontId="3" fillId="0" borderId="40" xfId="0" applyNumberFormat="1" applyFont="1" applyBorder="1"/>
    <xf numFmtId="0" fontId="3" fillId="0" borderId="8" xfId="0" applyFont="1" applyBorder="1" applyAlignment="1">
      <alignment horizontal="center"/>
    </xf>
    <xf numFmtId="164" fontId="15" fillId="0" borderId="27" xfId="0" applyNumberFormat="1" applyFont="1" applyFill="1" applyBorder="1" applyAlignment="1">
      <alignment horizontal="left" shrinkToFit="1"/>
    </xf>
    <xf numFmtId="164" fontId="3" fillId="0" borderId="40" xfId="0" applyNumberFormat="1" applyFont="1" applyBorder="1" applyAlignment="1">
      <alignment horizontal="center"/>
    </xf>
    <xf numFmtId="0" fontId="3" fillId="0" borderId="27" xfId="0" applyFont="1" applyBorder="1"/>
    <xf numFmtId="0" fontId="16" fillId="0" borderId="1" xfId="0" applyFont="1" applyBorder="1"/>
    <xf numFmtId="0" fontId="0" fillId="0" borderId="1" xfId="0" applyBorder="1"/>
    <xf numFmtId="164" fontId="3" fillId="0" borderId="8" xfId="0" applyNumberFormat="1" applyFont="1" applyBorder="1"/>
    <xf numFmtId="0" fontId="3" fillId="0" borderId="1" xfId="0" applyFont="1" applyFill="1" applyBorder="1"/>
    <xf numFmtId="0" fontId="17" fillId="0" borderId="1" xfId="0" applyFont="1" applyBorder="1"/>
    <xf numFmtId="0" fontId="3" fillId="0" borderId="26" xfId="0" applyFont="1" applyBorder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28" xfId="0" applyFont="1" applyFill="1" applyBorder="1" applyAlignment="1">
      <alignment horizontal="center"/>
    </xf>
    <xf numFmtId="0" fontId="3" fillId="0" borderId="28" xfId="0" applyFont="1" applyBorder="1" applyAlignment="1">
      <alignment horizontal="center"/>
    </xf>
    <xf numFmtId="164" fontId="3" fillId="0" borderId="35" xfId="0" applyNumberFormat="1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164" fontId="3" fillId="0" borderId="41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15" fillId="0" borderId="8" xfId="0" applyNumberFormat="1" applyFont="1" applyFill="1" applyBorder="1" applyAlignment="1">
      <alignment horizontal="left" wrapText="1"/>
    </xf>
    <xf numFmtId="49" fontId="18" fillId="0" borderId="40" xfId="1" applyNumberFormat="1" applyFont="1" applyBorder="1" applyAlignment="1">
      <alignment horizontal="left" vertical="top" wrapText="1"/>
    </xf>
    <xf numFmtId="0" fontId="19" fillId="0" borderId="27" xfId="0" applyFont="1" applyBorder="1" applyAlignment="1">
      <alignment horizontal="left" wrapText="1"/>
    </xf>
    <xf numFmtId="0" fontId="14" fillId="0" borderId="27" xfId="0" applyFont="1" applyBorder="1" applyAlignment="1">
      <alignment horizontal="left" wrapText="1"/>
    </xf>
    <xf numFmtId="2" fontId="3" fillId="0" borderId="40" xfId="0" applyNumberFormat="1" applyFont="1" applyFill="1" applyBorder="1"/>
    <xf numFmtId="2" fontId="20" fillId="0" borderId="40" xfId="0" applyNumberFormat="1" applyFont="1" applyBorder="1"/>
    <xf numFmtId="0" fontId="3" fillId="0" borderId="27" xfId="0" applyFont="1" applyBorder="1" applyAlignment="1">
      <alignment horizontal="center"/>
    </xf>
    <xf numFmtId="164" fontId="3" fillId="0" borderId="40" xfId="0" applyNumberFormat="1" applyFont="1" applyBorder="1"/>
    <xf numFmtId="0" fontId="0" fillId="0" borderId="0" xfId="0" applyBorder="1"/>
    <xf numFmtId="0" fontId="0" fillId="0" borderId="40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49" fontId="4" fillId="0" borderId="38" xfId="0" applyNumberFormat="1" applyFont="1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center" vertical="center" wrapText="1"/>
    </xf>
    <xf numFmtId="0" fontId="12" fillId="0" borderId="41" xfId="0" applyFont="1" applyBorder="1" applyAlignment="1">
      <alignment horizontal="center" vertical="center" wrapText="1"/>
    </xf>
    <xf numFmtId="49" fontId="11" fillId="0" borderId="38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41" xfId="0" applyFont="1" applyBorder="1" applyAlignment="1">
      <alignment horizontal="center" vertical="center" wrapText="1"/>
    </xf>
    <xf numFmtId="0" fontId="0" fillId="0" borderId="35" xfId="0" applyBorder="1" applyAlignment="1"/>
    <xf numFmtId="0" fontId="0" fillId="0" borderId="10" xfId="0" applyBorder="1" applyAlignment="1"/>
    <xf numFmtId="0" fontId="0" fillId="0" borderId="38" xfId="0" applyBorder="1" applyAlignment="1"/>
    <xf numFmtId="0" fontId="0" fillId="0" borderId="41" xfId="0" applyBorder="1" applyAlignment="1"/>
    <xf numFmtId="0" fontId="10" fillId="0" borderId="37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3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49" fontId="4" fillId="0" borderId="11" xfId="0" applyNumberFormat="1" applyFont="1" applyBorder="1" applyAlignment="1">
      <alignment horizontal="center"/>
    </xf>
    <xf numFmtId="49" fontId="4" fillId="0" borderId="12" xfId="0" applyNumberFormat="1" applyFont="1" applyBorder="1" applyAlignment="1">
      <alignment horizontal="center"/>
    </xf>
    <xf numFmtId="49" fontId="4" fillId="0" borderId="13" xfId="0" applyNumberFormat="1" applyFont="1" applyBorder="1" applyAlignment="1">
      <alignment horizontal="center"/>
    </xf>
  </cellXfs>
  <cellStyles count="2">
    <cellStyle name="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5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7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8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9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0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1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2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3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4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5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6" name="Line 1"/>
        <xdr:cNvSpPr>
          <a:spLocks noChangeShapeType="1"/>
        </xdr:cNvSpPr>
      </xdr:nvSpPr>
      <xdr:spPr bwMode="auto">
        <a:xfrm>
          <a:off x="57150" y="17821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91</xdr:row>
      <xdr:rowOff>0</xdr:rowOff>
    </xdr:from>
    <xdr:to>
      <xdr:col>1</xdr:col>
      <xdr:colOff>0</xdr:colOff>
      <xdr:row>91</xdr:row>
      <xdr:rowOff>0</xdr:rowOff>
    </xdr:to>
    <xdr:sp macro="" textlink="">
      <xdr:nvSpPr>
        <xdr:cNvPr id="17" name="Line 2"/>
        <xdr:cNvSpPr>
          <a:spLocks noChangeShapeType="1"/>
        </xdr:cNvSpPr>
      </xdr:nvSpPr>
      <xdr:spPr bwMode="auto">
        <a:xfrm>
          <a:off x="2114550" y="17821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18" name="Line 1"/>
        <xdr:cNvSpPr>
          <a:spLocks noChangeShapeType="1"/>
        </xdr:cNvSpPr>
      </xdr:nvSpPr>
      <xdr:spPr bwMode="auto">
        <a:xfrm>
          <a:off x="57150" y="17059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19" name="Line 2"/>
        <xdr:cNvSpPr>
          <a:spLocks noChangeShapeType="1"/>
        </xdr:cNvSpPr>
      </xdr:nvSpPr>
      <xdr:spPr bwMode="auto">
        <a:xfrm>
          <a:off x="2114550" y="17059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20" name="Line 1"/>
        <xdr:cNvSpPr>
          <a:spLocks noChangeShapeType="1"/>
        </xdr:cNvSpPr>
      </xdr:nvSpPr>
      <xdr:spPr bwMode="auto">
        <a:xfrm>
          <a:off x="57150" y="17059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21" name="Line 2"/>
        <xdr:cNvSpPr>
          <a:spLocks noChangeShapeType="1"/>
        </xdr:cNvSpPr>
      </xdr:nvSpPr>
      <xdr:spPr bwMode="auto">
        <a:xfrm>
          <a:off x="2114550" y="17059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22" name="Line 1"/>
        <xdr:cNvSpPr>
          <a:spLocks noChangeShapeType="1"/>
        </xdr:cNvSpPr>
      </xdr:nvSpPr>
      <xdr:spPr bwMode="auto">
        <a:xfrm>
          <a:off x="57150" y="17059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23" name="Line 2"/>
        <xdr:cNvSpPr>
          <a:spLocks noChangeShapeType="1"/>
        </xdr:cNvSpPr>
      </xdr:nvSpPr>
      <xdr:spPr bwMode="auto">
        <a:xfrm>
          <a:off x="2114550" y="17059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24" name="Line 1"/>
        <xdr:cNvSpPr>
          <a:spLocks noChangeShapeType="1"/>
        </xdr:cNvSpPr>
      </xdr:nvSpPr>
      <xdr:spPr bwMode="auto">
        <a:xfrm>
          <a:off x="57150" y="17059275"/>
          <a:ext cx="2057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25" name="Line 2"/>
        <xdr:cNvSpPr>
          <a:spLocks noChangeShapeType="1"/>
        </xdr:cNvSpPr>
      </xdr:nvSpPr>
      <xdr:spPr bwMode="auto">
        <a:xfrm>
          <a:off x="2114550" y="17059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2"/>
  <sheetViews>
    <sheetView tabSelected="1" topLeftCell="A67" zoomScale="80" zoomScaleNormal="80" workbookViewId="0">
      <selection activeCell="U89" sqref="T89:U89"/>
    </sheetView>
  </sheetViews>
  <sheetFormatPr defaultRowHeight="15"/>
  <cols>
    <col min="1" max="1" width="31.7109375" customWidth="1"/>
    <col min="2" max="2" width="4.85546875" customWidth="1"/>
    <col min="3" max="3" width="6" customWidth="1"/>
    <col min="4" max="4" width="11.140625" customWidth="1"/>
    <col min="5" max="5" width="9.5703125" customWidth="1"/>
    <col min="6" max="8" width="8.28515625" customWidth="1"/>
    <col min="9" max="9" width="12" customWidth="1"/>
    <col min="10" max="10" width="10.28515625" customWidth="1"/>
    <col min="11" max="11" width="7.85546875" customWidth="1"/>
    <col min="12" max="12" width="11" customWidth="1"/>
    <col min="13" max="14" width="11.5703125" customWidth="1"/>
    <col min="15" max="16" width="9.140625" customWidth="1"/>
    <col min="17" max="17" width="13.28515625" customWidth="1"/>
    <col min="18" max="18" width="9.85546875" customWidth="1"/>
    <col min="19" max="19" width="11.140625" customWidth="1"/>
    <col min="20" max="20" width="9.7109375" customWidth="1"/>
    <col min="21" max="21" width="9.28515625" customWidth="1"/>
  </cols>
  <sheetData>
    <row r="1" spans="1:2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O1" s="1"/>
      <c r="P1" s="1"/>
      <c r="Q1" s="2"/>
      <c r="R1" s="2"/>
      <c r="S1" s="3"/>
      <c r="T1" s="4"/>
      <c r="U1" s="5"/>
    </row>
    <row r="2" spans="1:21">
      <c r="A2" s="6" t="s">
        <v>1</v>
      </c>
      <c r="B2" s="1"/>
      <c r="C2" s="1" t="s">
        <v>2</v>
      </c>
      <c r="D2" s="1"/>
      <c r="E2" s="1"/>
      <c r="F2" s="1"/>
      <c r="G2" s="1"/>
      <c r="H2" s="1"/>
      <c r="I2" s="1"/>
      <c r="J2" s="1"/>
      <c r="K2" s="1"/>
      <c r="L2" s="1"/>
      <c r="O2" s="1"/>
      <c r="P2" s="1"/>
      <c r="Q2" s="7"/>
      <c r="R2" s="7"/>
      <c r="S2" s="3"/>
      <c r="T2" s="4"/>
      <c r="U2" s="5"/>
    </row>
    <row r="3" spans="1:21">
      <c r="A3" s="7" t="s">
        <v>3</v>
      </c>
      <c r="B3" s="1"/>
      <c r="C3" s="1"/>
      <c r="D3" s="1"/>
      <c r="E3" s="1"/>
      <c r="F3" s="5"/>
      <c r="G3" s="5"/>
      <c r="H3" s="5"/>
      <c r="I3" s="1"/>
      <c r="J3" s="1"/>
      <c r="K3" s="1"/>
      <c r="L3" s="1"/>
      <c r="M3" s="8" t="s">
        <v>130</v>
      </c>
      <c r="N3" s="8"/>
      <c r="O3" s="1"/>
      <c r="P3" s="1"/>
      <c r="Q3" s="7"/>
      <c r="R3" s="7"/>
      <c r="S3" s="3"/>
      <c r="T3" s="4"/>
      <c r="U3" s="5"/>
    </row>
    <row r="4" spans="1:21">
      <c r="A4" s="2" t="s">
        <v>129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O4" s="1"/>
      <c r="P4" s="1"/>
      <c r="Q4" s="9"/>
      <c r="R4" s="9"/>
      <c r="S4" s="10"/>
      <c r="T4" s="11"/>
    </row>
    <row r="5" spans="1:21">
      <c r="A5" s="2"/>
      <c r="B5" s="2"/>
      <c r="C5" s="2"/>
      <c r="D5" s="2"/>
      <c r="E5" s="2"/>
      <c r="F5" s="2"/>
      <c r="G5" s="2"/>
      <c r="H5" s="2"/>
      <c r="I5" s="2"/>
      <c r="J5" s="2"/>
      <c r="K5" s="12"/>
      <c r="L5" s="6"/>
      <c r="M5" s="9"/>
      <c r="N5" s="9"/>
      <c r="O5" s="1"/>
      <c r="P5" s="1"/>
      <c r="Q5" s="9"/>
      <c r="R5" s="9"/>
      <c r="S5" s="10"/>
      <c r="T5" s="11"/>
    </row>
    <row r="6" spans="1:21" ht="15.75" thickBot="1">
      <c r="A6" s="166" t="s">
        <v>4</v>
      </c>
      <c r="B6" s="166"/>
      <c r="C6" s="166"/>
      <c r="D6" s="175"/>
      <c r="E6" s="165" t="s">
        <v>5</v>
      </c>
      <c r="F6" s="166"/>
      <c r="G6" s="13"/>
      <c r="H6" s="13"/>
      <c r="I6" s="14" t="s">
        <v>6</v>
      </c>
      <c r="J6" s="15"/>
      <c r="K6" s="16"/>
      <c r="L6" s="17"/>
      <c r="M6" s="9"/>
      <c r="N6" s="9"/>
      <c r="S6" s="181" t="s">
        <v>7</v>
      </c>
      <c r="T6" s="182"/>
      <c r="U6" s="183"/>
    </row>
    <row r="7" spans="1:21">
      <c r="A7" s="174" t="s">
        <v>8</v>
      </c>
      <c r="B7" s="174"/>
      <c r="C7" s="174"/>
      <c r="D7" s="180"/>
      <c r="E7" s="176" t="s">
        <v>9</v>
      </c>
      <c r="F7" s="177"/>
      <c r="G7" s="18"/>
      <c r="H7" s="18"/>
      <c r="I7" s="19" t="s">
        <v>10</v>
      </c>
      <c r="J7" s="20"/>
      <c r="K7" s="21"/>
      <c r="L7" s="22" t="s">
        <v>11</v>
      </c>
      <c r="S7" s="184" t="s">
        <v>12</v>
      </c>
      <c r="T7" s="185"/>
      <c r="U7" s="186"/>
    </row>
    <row r="8" spans="1:21">
      <c r="A8" s="23" t="s">
        <v>13</v>
      </c>
      <c r="B8" s="165" t="s">
        <v>14</v>
      </c>
      <c r="C8" s="166"/>
      <c r="D8" s="175"/>
      <c r="E8" s="176" t="s">
        <v>15</v>
      </c>
      <c r="F8" s="177"/>
      <c r="G8" s="18"/>
      <c r="H8" s="18"/>
      <c r="I8" s="19" t="s">
        <v>16</v>
      </c>
      <c r="J8" s="7"/>
      <c r="K8" s="21"/>
      <c r="L8" s="22" t="s">
        <v>17</v>
      </c>
      <c r="S8" s="24"/>
      <c r="T8" s="25"/>
      <c r="U8" s="26"/>
    </row>
    <row r="9" spans="1:21">
      <c r="A9" s="27" t="s">
        <v>18</v>
      </c>
      <c r="B9" s="176" t="s">
        <v>19</v>
      </c>
      <c r="C9" s="178"/>
      <c r="D9" s="179"/>
      <c r="E9" s="176" t="s">
        <v>20</v>
      </c>
      <c r="F9" s="177"/>
      <c r="G9" s="18"/>
      <c r="H9" s="18"/>
      <c r="I9" s="19" t="s">
        <v>21</v>
      </c>
      <c r="J9" s="7"/>
      <c r="K9" s="21"/>
      <c r="L9" s="28"/>
      <c r="O9" s="29">
        <v>45695</v>
      </c>
      <c r="P9" s="29"/>
      <c r="Q9" s="30"/>
      <c r="R9" s="30"/>
      <c r="S9" s="31"/>
      <c r="T9" s="32"/>
      <c r="U9" s="33"/>
    </row>
    <row r="10" spans="1:21">
      <c r="A10" s="34"/>
      <c r="B10" s="173" t="s">
        <v>22</v>
      </c>
      <c r="C10" s="174"/>
      <c r="D10" s="180"/>
      <c r="E10" s="35"/>
      <c r="F10" s="6"/>
      <c r="G10" s="6"/>
      <c r="H10" s="6"/>
      <c r="I10" s="7"/>
      <c r="J10" s="36"/>
      <c r="K10" s="37"/>
      <c r="L10" s="28"/>
      <c r="S10" s="38"/>
      <c r="T10" s="39"/>
      <c r="U10" s="40"/>
    </row>
    <row r="11" spans="1:21" ht="15.75" thickBot="1">
      <c r="A11" s="41">
        <v>1</v>
      </c>
      <c r="B11" s="42"/>
      <c r="C11" s="43">
        <v>2</v>
      </c>
      <c r="D11" s="44"/>
      <c r="E11" s="45"/>
      <c r="F11" s="45">
        <v>3</v>
      </c>
      <c r="G11" s="45"/>
      <c r="H11" s="45"/>
      <c r="I11" s="45"/>
      <c r="J11" s="45">
        <v>5</v>
      </c>
      <c r="K11" s="46"/>
      <c r="L11" s="47"/>
      <c r="M11" s="2" t="s">
        <v>23</v>
      </c>
      <c r="N11" s="2"/>
      <c r="O11" s="1" t="s">
        <v>24</v>
      </c>
      <c r="P11" s="1"/>
      <c r="Q11" s="9"/>
      <c r="R11" s="9" t="s">
        <v>25</v>
      </c>
      <c r="S11" s="31"/>
      <c r="T11" s="32"/>
      <c r="U11" s="33"/>
    </row>
    <row r="12" spans="1:21">
      <c r="A12" s="48"/>
      <c r="B12" s="49"/>
      <c r="C12" s="50"/>
      <c r="D12" s="51"/>
      <c r="E12" s="49"/>
      <c r="F12" s="49"/>
      <c r="G12" s="49"/>
      <c r="H12" s="49"/>
      <c r="I12" s="49"/>
      <c r="J12" s="49"/>
      <c r="K12" s="49"/>
      <c r="L12" s="52"/>
      <c r="S12" s="24"/>
      <c r="T12" s="25"/>
      <c r="U12" s="26"/>
    </row>
    <row r="13" spans="1:21">
      <c r="A13" s="53"/>
      <c r="B13" s="54"/>
      <c r="C13" s="54"/>
      <c r="D13" s="55"/>
      <c r="E13" s="54"/>
      <c r="F13" s="54">
        <v>99</v>
      </c>
      <c r="G13" s="54"/>
      <c r="H13" s="54"/>
      <c r="I13" s="54">
        <f>C24*F13</f>
        <v>891</v>
      </c>
      <c r="J13" s="56"/>
      <c r="K13" s="54"/>
      <c r="L13" s="57">
        <f>U86</f>
        <v>990.75</v>
      </c>
      <c r="M13" s="2" t="s">
        <v>26</v>
      </c>
      <c r="N13" s="2"/>
      <c r="O13" s="1"/>
      <c r="P13" s="1"/>
      <c r="Q13" s="9"/>
      <c r="R13" s="9"/>
      <c r="S13" s="31"/>
      <c r="T13" s="32"/>
      <c r="U13" s="33"/>
    </row>
    <row r="14" spans="1:21">
      <c r="A14" s="53"/>
      <c r="B14" s="58"/>
      <c r="C14" s="54"/>
      <c r="D14" s="55"/>
      <c r="E14" s="54"/>
      <c r="F14" s="54"/>
      <c r="G14" s="54"/>
      <c r="H14" s="54"/>
      <c r="I14" s="54"/>
      <c r="J14" s="54"/>
      <c r="K14" s="54"/>
      <c r="L14" s="58"/>
      <c r="S14" s="24"/>
      <c r="T14" s="25"/>
      <c r="U14" s="26"/>
    </row>
    <row r="15" spans="1:21" ht="15.75" thickBot="1">
      <c r="A15" s="59"/>
      <c r="B15" s="60"/>
      <c r="C15" s="61"/>
      <c r="D15" s="62"/>
      <c r="E15" s="61"/>
      <c r="F15" s="61"/>
      <c r="G15" s="61"/>
      <c r="H15" s="61"/>
      <c r="I15" s="61"/>
      <c r="J15" s="6"/>
      <c r="K15" s="6"/>
      <c r="L15" s="28"/>
      <c r="M15" s="2" t="s">
        <v>27</v>
      </c>
      <c r="N15" s="2"/>
      <c r="S15" s="63" t="s">
        <v>28</v>
      </c>
      <c r="T15" s="64"/>
      <c r="U15" s="65"/>
    </row>
    <row r="16" spans="1:21" ht="15.75" thickBot="1">
      <c r="A16" s="6"/>
      <c r="B16" s="6"/>
      <c r="C16" s="6"/>
      <c r="D16" s="6"/>
      <c r="E16" s="6"/>
      <c r="F16" s="6"/>
      <c r="G16" s="6"/>
      <c r="H16" s="6"/>
      <c r="I16" s="6"/>
      <c r="J16" s="66"/>
      <c r="K16" s="66"/>
      <c r="L16" s="67"/>
      <c r="S16" s="10"/>
      <c r="T16" s="11"/>
    </row>
    <row r="17" spans="1:2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9"/>
      <c r="N17" s="9"/>
      <c r="O17" s="1"/>
      <c r="P17" s="1"/>
      <c r="Q17" s="9"/>
      <c r="R17" s="9"/>
      <c r="S17" s="68"/>
      <c r="T17" s="69"/>
      <c r="U17" s="1"/>
    </row>
    <row r="18" spans="1:21" ht="15.75" thickBot="1">
      <c r="A18" s="70" t="s">
        <v>29</v>
      </c>
      <c r="B18" s="71"/>
      <c r="C18" s="72"/>
      <c r="D18" s="73"/>
      <c r="E18" s="74"/>
      <c r="F18" s="74"/>
      <c r="G18" s="74"/>
      <c r="H18" s="74"/>
      <c r="I18" s="74"/>
      <c r="J18" s="74"/>
      <c r="K18" s="74"/>
      <c r="L18" s="75" t="s">
        <v>30</v>
      </c>
      <c r="M18" s="74"/>
      <c r="N18" s="74"/>
      <c r="O18" s="74"/>
      <c r="P18" s="74"/>
      <c r="Q18" s="76"/>
      <c r="R18" s="159"/>
      <c r="S18" s="165" t="s">
        <v>31</v>
      </c>
      <c r="T18" s="166"/>
      <c r="U18" s="166"/>
    </row>
    <row r="19" spans="1:21">
      <c r="A19" s="77"/>
      <c r="B19" s="78"/>
      <c r="C19" s="22" t="s">
        <v>32</v>
      </c>
      <c r="D19" s="146" t="s">
        <v>33</v>
      </c>
      <c r="E19" s="147"/>
      <c r="F19" s="147"/>
      <c r="G19" s="147"/>
      <c r="H19" s="163"/>
      <c r="I19" s="146" t="s">
        <v>116</v>
      </c>
      <c r="J19" s="147"/>
      <c r="K19" s="147"/>
      <c r="L19" s="147"/>
      <c r="M19" s="147"/>
      <c r="N19" s="163"/>
      <c r="O19" s="167" t="s">
        <v>34</v>
      </c>
      <c r="P19" s="168"/>
      <c r="Q19" s="169"/>
      <c r="R19" s="160"/>
      <c r="S19" s="173" t="s">
        <v>35</v>
      </c>
      <c r="T19" s="174"/>
      <c r="U19" s="174"/>
    </row>
    <row r="20" spans="1:21" ht="15.75" thickBot="1">
      <c r="A20" s="79"/>
      <c r="B20" s="80"/>
      <c r="C20" s="22" t="s">
        <v>36</v>
      </c>
      <c r="D20" s="148"/>
      <c r="E20" s="149"/>
      <c r="F20" s="149"/>
      <c r="G20" s="149"/>
      <c r="H20" s="164"/>
      <c r="I20" s="148"/>
      <c r="J20" s="149"/>
      <c r="K20" s="149"/>
      <c r="L20" s="149"/>
      <c r="M20" s="149"/>
      <c r="N20" s="164"/>
      <c r="O20" s="170"/>
      <c r="P20" s="171"/>
      <c r="Q20" s="172"/>
      <c r="R20" s="160"/>
      <c r="S20" s="165" t="s">
        <v>37</v>
      </c>
      <c r="T20" s="166"/>
      <c r="U20" s="166"/>
    </row>
    <row r="21" spans="1:21" ht="15" customHeight="1">
      <c r="A21" s="79" t="s">
        <v>38</v>
      </c>
      <c r="B21" s="80" t="s">
        <v>39</v>
      </c>
      <c r="C21" s="80" t="s">
        <v>40</v>
      </c>
      <c r="D21" s="153" t="s">
        <v>117</v>
      </c>
      <c r="E21" s="153" t="s">
        <v>115</v>
      </c>
      <c r="F21" s="150" t="s">
        <v>118</v>
      </c>
      <c r="G21" s="157" t="s">
        <v>119</v>
      </c>
      <c r="H21" s="150"/>
      <c r="I21" s="150" t="s">
        <v>120</v>
      </c>
      <c r="J21" s="153" t="s">
        <v>121</v>
      </c>
      <c r="K21" s="153" t="s">
        <v>122</v>
      </c>
      <c r="L21" s="153" t="s">
        <v>123</v>
      </c>
      <c r="M21" s="154" t="s">
        <v>124</v>
      </c>
      <c r="N21" s="157" t="s">
        <v>125</v>
      </c>
      <c r="O21" s="150" t="s">
        <v>126</v>
      </c>
      <c r="P21" s="157" t="s">
        <v>127</v>
      </c>
      <c r="Q21" s="140"/>
      <c r="R21" s="161"/>
      <c r="S21" s="81" t="s">
        <v>44</v>
      </c>
      <c r="T21" s="82"/>
      <c r="U21" s="83"/>
    </row>
    <row r="22" spans="1:21">
      <c r="A22" s="79"/>
      <c r="B22" s="80"/>
      <c r="C22" s="80" t="s">
        <v>45</v>
      </c>
      <c r="D22" s="151"/>
      <c r="E22" s="151"/>
      <c r="F22" s="151"/>
      <c r="G22" s="150"/>
      <c r="H22" s="151"/>
      <c r="I22" s="151"/>
      <c r="J22" s="151"/>
      <c r="K22" s="151"/>
      <c r="L22" s="151"/>
      <c r="M22" s="155"/>
      <c r="N22" s="150"/>
      <c r="O22" s="151"/>
      <c r="P22" s="150"/>
      <c r="Q22" s="141"/>
      <c r="R22" s="161"/>
      <c r="S22" s="84" t="s">
        <v>46</v>
      </c>
      <c r="T22" s="85" t="s">
        <v>47</v>
      </c>
      <c r="U22" s="18" t="s">
        <v>48</v>
      </c>
    </row>
    <row r="23" spans="1:21" ht="23.25" customHeight="1">
      <c r="A23" s="86"/>
      <c r="B23" s="87"/>
      <c r="C23" s="87"/>
      <c r="D23" s="152"/>
      <c r="E23" s="152"/>
      <c r="F23" s="152"/>
      <c r="G23" s="158"/>
      <c r="H23" s="152"/>
      <c r="I23" s="152"/>
      <c r="J23" s="152"/>
      <c r="K23" s="152"/>
      <c r="L23" s="152"/>
      <c r="M23" s="156"/>
      <c r="N23" s="158"/>
      <c r="O23" s="152"/>
      <c r="P23" s="158"/>
      <c r="Q23" s="142"/>
      <c r="R23" s="162"/>
      <c r="S23" s="88" t="s">
        <v>49</v>
      </c>
      <c r="T23" s="89"/>
      <c r="U23" s="90"/>
    </row>
    <row r="24" spans="1:21">
      <c r="A24" s="91" t="s">
        <v>50</v>
      </c>
      <c r="B24" s="92"/>
      <c r="C24" s="92">
        <v>9</v>
      </c>
      <c r="D24" s="93">
        <v>200</v>
      </c>
      <c r="E24" s="93">
        <v>30</v>
      </c>
      <c r="F24" s="93">
        <v>10</v>
      </c>
      <c r="G24" s="93">
        <v>200</v>
      </c>
      <c r="H24" s="93"/>
      <c r="I24" s="93">
        <v>60</v>
      </c>
      <c r="J24" s="93">
        <v>250</v>
      </c>
      <c r="K24" s="93">
        <v>150</v>
      </c>
      <c r="L24" s="93">
        <v>60</v>
      </c>
      <c r="M24" s="93">
        <v>200</v>
      </c>
      <c r="N24" s="93">
        <v>30</v>
      </c>
      <c r="O24" s="93">
        <v>80</v>
      </c>
      <c r="P24" s="93">
        <v>200</v>
      </c>
      <c r="Q24" s="93"/>
      <c r="R24" s="94"/>
      <c r="S24" s="95"/>
      <c r="T24" s="96"/>
      <c r="U24" s="97"/>
    </row>
    <row r="25" spans="1:21" ht="15.75" thickBot="1">
      <c r="A25" s="98" t="s">
        <v>51</v>
      </c>
      <c r="B25" s="99"/>
      <c r="C25" s="99" t="s">
        <v>52</v>
      </c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94"/>
      <c r="S25" s="101"/>
      <c r="T25" s="96"/>
      <c r="U25" s="97"/>
    </row>
    <row r="26" spans="1:21" ht="16.5" thickTop="1">
      <c r="A26" s="102" t="s">
        <v>53</v>
      </c>
      <c r="B26" s="103"/>
      <c r="C26" s="103" t="s">
        <v>44</v>
      </c>
      <c r="D26" s="100"/>
      <c r="E26" s="100">
        <v>0.03</v>
      </c>
      <c r="F26" s="100"/>
      <c r="G26" s="100"/>
      <c r="H26" s="100"/>
      <c r="I26" s="100"/>
      <c r="J26" s="100"/>
      <c r="K26" s="100"/>
      <c r="L26" s="100"/>
      <c r="M26" s="100"/>
      <c r="N26" s="100">
        <v>0.03</v>
      </c>
      <c r="O26" s="100"/>
      <c r="P26" s="100"/>
      <c r="Q26" s="100"/>
      <c r="R26" s="100">
        <f>SUM(D26:Q26)</f>
        <v>0.06</v>
      </c>
      <c r="S26" s="104">
        <f>SUM(C24*R26)</f>
        <v>0.54</v>
      </c>
      <c r="T26" s="105">
        <v>90</v>
      </c>
      <c r="U26" s="106">
        <f>SUM(S26*T26)</f>
        <v>48.6</v>
      </c>
    </row>
    <row r="27" spans="1:21" ht="15.75">
      <c r="A27" s="102" t="s">
        <v>54</v>
      </c>
      <c r="B27" s="103"/>
      <c r="C27" s="103" t="s">
        <v>44</v>
      </c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>
        <f>SUM(D27:Q27)</f>
        <v>0</v>
      </c>
      <c r="S27" s="104">
        <v>0</v>
      </c>
      <c r="T27" s="105">
        <v>102.85</v>
      </c>
      <c r="U27" s="106">
        <f t="shared" ref="U27:U55" si="0">SUM(S27*T27)</f>
        <v>0</v>
      </c>
    </row>
    <row r="28" spans="1:21" ht="15.75">
      <c r="A28" s="102" t="s">
        <v>55</v>
      </c>
      <c r="B28" s="103"/>
      <c r="C28" s="103" t="s">
        <v>44</v>
      </c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7">
        <f>SUM(D28:Q28)</f>
        <v>0</v>
      </c>
      <c r="S28" s="104">
        <v>0</v>
      </c>
      <c r="T28" s="105">
        <v>75</v>
      </c>
      <c r="U28" s="106">
        <f t="shared" si="0"/>
        <v>0</v>
      </c>
    </row>
    <row r="29" spans="1:21" ht="15.75">
      <c r="A29" s="108" t="s">
        <v>56</v>
      </c>
      <c r="B29" s="103"/>
      <c r="C29" s="103" t="s">
        <v>57</v>
      </c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7">
        <v>0</v>
      </c>
      <c r="S29" s="104">
        <v>0</v>
      </c>
      <c r="T29" s="105">
        <v>26</v>
      </c>
      <c r="U29" s="106">
        <f t="shared" si="0"/>
        <v>0</v>
      </c>
    </row>
    <row r="30" spans="1:21" ht="15.75">
      <c r="A30" s="108" t="s">
        <v>58</v>
      </c>
      <c r="B30" s="103"/>
      <c r="C30" s="103" t="s">
        <v>57</v>
      </c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>
        <v>2</v>
      </c>
      <c r="P30" s="100"/>
      <c r="Q30" s="100"/>
      <c r="R30" s="107">
        <v>2</v>
      </c>
      <c r="S30" s="104">
        <v>2</v>
      </c>
      <c r="T30" s="105">
        <v>10</v>
      </c>
      <c r="U30" s="106">
        <f t="shared" si="0"/>
        <v>20</v>
      </c>
    </row>
    <row r="31" spans="1:21" ht="15.75">
      <c r="A31" s="108" t="s">
        <v>59</v>
      </c>
      <c r="B31" s="103"/>
      <c r="C31" s="103" t="s">
        <v>44</v>
      </c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>
        <v>2.1000000000000001E-2</v>
      </c>
      <c r="P31" s="100"/>
      <c r="Q31" s="100"/>
      <c r="R31" s="107">
        <f t="shared" ref="R31:R55" si="1">SUM(D31:Q31)</f>
        <v>2.1000000000000001E-2</v>
      </c>
      <c r="S31" s="104">
        <f>SUM(C24*R31)</f>
        <v>0.189</v>
      </c>
      <c r="T31" s="105">
        <v>350</v>
      </c>
      <c r="U31" s="106">
        <f t="shared" si="0"/>
        <v>66.150000000000006</v>
      </c>
    </row>
    <row r="32" spans="1:21" ht="15.75">
      <c r="A32" s="102" t="s">
        <v>60</v>
      </c>
      <c r="B32" s="103"/>
      <c r="C32" s="103" t="s">
        <v>44</v>
      </c>
      <c r="D32" s="100"/>
      <c r="E32" s="100"/>
      <c r="F32" s="100"/>
      <c r="G32" s="100"/>
      <c r="H32" s="100"/>
      <c r="I32" s="100"/>
      <c r="J32" s="100">
        <v>0.124</v>
      </c>
      <c r="K32" s="109"/>
      <c r="L32" s="100"/>
      <c r="M32" s="100"/>
      <c r="N32" s="100"/>
      <c r="O32" s="100"/>
      <c r="P32" s="100"/>
      <c r="Q32" s="100"/>
      <c r="R32" s="107">
        <f t="shared" si="1"/>
        <v>0.124</v>
      </c>
      <c r="S32" s="104">
        <f>SUM(C24*R32)</f>
        <v>1.1160000000000001</v>
      </c>
      <c r="T32" s="105">
        <v>207</v>
      </c>
      <c r="U32" s="106">
        <f t="shared" si="0"/>
        <v>231.01200000000003</v>
      </c>
    </row>
    <row r="33" spans="1:21" ht="15.75">
      <c r="A33" s="102" t="s">
        <v>61</v>
      </c>
      <c r="B33" s="103"/>
      <c r="C33" s="103" t="s">
        <v>44</v>
      </c>
      <c r="D33" s="100"/>
      <c r="E33" s="100"/>
      <c r="F33" s="100"/>
      <c r="G33" s="100"/>
      <c r="H33" s="100"/>
      <c r="I33" s="100"/>
      <c r="J33" s="100"/>
      <c r="K33" s="100"/>
      <c r="L33" s="100">
        <v>0.06</v>
      </c>
      <c r="M33" s="100"/>
      <c r="N33" s="100"/>
      <c r="O33" s="100"/>
      <c r="P33" s="100"/>
      <c r="Q33" s="100"/>
      <c r="R33" s="107">
        <f t="shared" si="1"/>
        <v>0.06</v>
      </c>
      <c r="S33" s="104">
        <f>SUM(C24*R33)</f>
        <v>0.54</v>
      </c>
      <c r="T33" s="105">
        <v>270</v>
      </c>
      <c r="U33" s="106">
        <f t="shared" si="0"/>
        <v>145.80000000000001</v>
      </c>
    </row>
    <row r="34" spans="1:21" ht="15.75">
      <c r="A34" s="102" t="s">
        <v>62</v>
      </c>
      <c r="B34" s="103"/>
      <c r="C34" s="103" t="s">
        <v>44</v>
      </c>
      <c r="D34" s="100">
        <v>0.1</v>
      </c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>
        <v>1.38E-2</v>
      </c>
      <c r="P34" s="100"/>
      <c r="Q34" s="100"/>
      <c r="R34" s="107">
        <f t="shared" si="1"/>
        <v>0.11380000000000001</v>
      </c>
      <c r="S34" s="104">
        <f>SUM(C24*R34)</f>
        <v>1.0242</v>
      </c>
      <c r="T34" s="105">
        <v>90</v>
      </c>
      <c r="U34" s="106">
        <f t="shared" si="0"/>
        <v>92.177999999999997</v>
      </c>
    </row>
    <row r="35" spans="1:21" ht="15.75">
      <c r="A35" s="102" t="s">
        <v>63</v>
      </c>
      <c r="B35" s="103"/>
      <c r="C35" s="103" t="s">
        <v>44</v>
      </c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7">
        <f t="shared" si="1"/>
        <v>0</v>
      </c>
      <c r="S35" s="104">
        <f>SUM(C24*R35)</f>
        <v>0</v>
      </c>
      <c r="T35" s="105">
        <v>400</v>
      </c>
      <c r="U35" s="106">
        <f t="shared" si="0"/>
        <v>0</v>
      </c>
    </row>
    <row r="36" spans="1:21" ht="15.75">
      <c r="A36" s="102" t="s">
        <v>64</v>
      </c>
      <c r="B36" s="103"/>
      <c r="C36" s="103" t="s">
        <v>44</v>
      </c>
      <c r="D36" s="100">
        <v>5.0000000000000001E-3</v>
      </c>
      <c r="E36" s="100"/>
      <c r="F36" s="100">
        <v>0.01</v>
      </c>
      <c r="G36" s="100"/>
      <c r="H36" s="100"/>
      <c r="I36" s="100"/>
      <c r="J36" s="100"/>
      <c r="K36" s="100"/>
      <c r="L36" s="100"/>
      <c r="M36" s="100"/>
      <c r="N36" s="100"/>
      <c r="O36" s="100"/>
      <c r="P36" s="100"/>
      <c r="Q36" s="100"/>
      <c r="R36" s="107">
        <f t="shared" si="1"/>
        <v>1.4999999999999999E-2</v>
      </c>
      <c r="S36" s="104">
        <f>SUM(C24*R36)</f>
        <v>0.13500000000000001</v>
      </c>
      <c r="T36" s="105">
        <v>500</v>
      </c>
      <c r="U36" s="106">
        <f t="shared" si="0"/>
        <v>67.5</v>
      </c>
    </row>
    <row r="37" spans="1:21" ht="15.75">
      <c r="A37" s="102" t="s">
        <v>65</v>
      </c>
      <c r="B37" s="103"/>
      <c r="C37" s="103" t="s">
        <v>44</v>
      </c>
      <c r="D37" s="100"/>
      <c r="E37" s="100"/>
      <c r="F37" s="100"/>
      <c r="G37" s="100"/>
      <c r="H37" s="100"/>
      <c r="I37" s="100">
        <v>3.0000000000000001E-3</v>
      </c>
      <c r="J37" s="100">
        <v>3.0000000000000001E-3</v>
      </c>
      <c r="K37" s="100"/>
      <c r="L37" s="100">
        <v>3.0000000000000001E-3</v>
      </c>
      <c r="M37" s="100"/>
      <c r="N37" s="100"/>
      <c r="O37" s="100"/>
      <c r="P37" s="100"/>
      <c r="Q37" s="100"/>
      <c r="R37" s="107">
        <f t="shared" si="1"/>
        <v>9.0000000000000011E-3</v>
      </c>
      <c r="S37" s="104">
        <f>SUM(C24*R37)</f>
        <v>8.1000000000000016E-2</v>
      </c>
      <c r="T37" s="105">
        <v>110</v>
      </c>
      <c r="U37" s="106">
        <f t="shared" si="0"/>
        <v>8.9100000000000019</v>
      </c>
    </row>
    <row r="38" spans="1:21" ht="15.75">
      <c r="A38" s="102" t="s">
        <v>66</v>
      </c>
      <c r="B38" s="103"/>
      <c r="C38" s="103" t="s">
        <v>44</v>
      </c>
      <c r="D38" s="100"/>
      <c r="E38" s="100"/>
      <c r="F38" s="100"/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7">
        <f t="shared" si="1"/>
        <v>0</v>
      </c>
      <c r="S38" s="104">
        <f>SUM(C24*R38)</f>
        <v>0</v>
      </c>
      <c r="T38" s="105">
        <v>230</v>
      </c>
      <c r="U38" s="106">
        <f t="shared" si="0"/>
        <v>0</v>
      </c>
    </row>
    <row r="39" spans="1:21" ht="15.75">
      <c r="A39" s="102" t="s">
        <v>41</v>
      </c>
      <c r="B39" s="103"/>
      <c r="C39" s="103" t="s">
        <v>44</v>
      </c>
      <c r="D39" s="100"/>
      <c r="E39" s="100"/>
      <c r="F39" s="100"/>
      <c r="G39" s="100"/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7">
        <f t="shared" si="1"/>
        <v>0</v>
      </c>
      <c r="S39" s="104">
        <f>SUM(C24*R39)</f>
        <v>0</v>
      </c>
      <c r="T39" s="105">
        <v>360</v>
      </c>
      <c r="U39" s="106">
        <f t="shared" si="0"/>
        <v>0</v>
      </c>
    </row>
    <row r="40" spans="1:21" ht="15.75">
      <c r="A40" s="102" t="s">
        <v>67</v>
      </c>
      <c r="B40" s="103"/>
      <c r="C40" s="103" t="s">
        <v>44</v>
      </c>
      <c r="D40" s="100"/>
      <c r="E40" s="100"/>
      <c r="F40" s="100"/>
      <c r="G40" s="100"/>
      <c r="H40" s="100"/>
      <c r="I40" s="100"/>
      <c r="J40" s="100"/>
      <c r="K40" s="100"/>
      <c r="L40" s="100"/>
      <c r="M40" s="100"/>
      <c r="N40" s="100"/>
      <c r="O40" s="100"/>
      <c r="P40" s="100"/>
      <c r="Q40" s="100"/>
      <c r="R40" s="107">
        <f t="shared" si="1"/>
        <v>0</v>
      </c>
      <c r="S40" s="104">
        <f>SUM(C24*R40)</f>
        <v>0</v>
      </c>
      <c r="T40" s="105">
        <v>550</v>
      </c>
      <c r="U40" s="106">
        <f t="shared" si="0"/>
        <v>0</v>
      </c>
    </row>
    <row r="41" spans="1:21" ht="15.75">
      <c r="A41" s="102" t="s">
        <v>68</v>
      </c>
      <c r="B41" s="110"/>
      <c r="C41" s="110" t="s">
        <v>44</v>
      </c>
      <c r="D41" s="100"/>
      <c r="E41" s="100"/>
      <c r="F41" s="100"/>
      <c r="G41" s="100"/>
      <c r="H41" s="100"/>
      <c r="I41" s="100">
        <v>6.0000000000000001E-3</v>
      </c>
      <c r="J41" s="100">
        <v>0.01</v>
      </c>
      <c r="K41" s="100"/>
      <c r="L41" s="100">
        <v>1.2999999999999999E-2</v>
      </c>
      <c r="M41" s="100"/>
      <c r="N41" s="100"/>
      <c r="O41" s="100"/>
      <c r="P41" s="100"/>
      <c r="Q41" s="100"/>
      <c r="R41" s="107">
        <f t="shared" si="1"/>
        <v>2.8999999999999998E-2</v>
      </c>
      <c r="S41" s="104">
        <f>SUM(C24*R41)</f>
        <v>0.26100000000000001</v>
      </c>
      <c r="T41" s="105">
        <v>30</v>
      </c>
      <c r="U41" s="106">
        <f t="shared" si="0"/>
        <v>7.83</v>
      </c>
    </row>
    <row r="42" spans="1:21" ht="15.75">
      <c r="A42" s="102" t="s">
        <v>69</v>
      </c>
      <c r="B42" s="103"/>
      <c r="C42" s="103" t="s">
        <v>44</v>
      </c>
      <c r="D42" s="100"/>
      <c r="E42" s="100"/>
      <c r="F42" s="100"/>
      <c r="G42" s="100"/>
      <c r="H42" s="100"/>
      <c r="I42" s="100"/>
      <c r="J42" s="100">
        <v>1.2E-2</v>
      </c>
      <c r="K42" s="100"/>
      <c r="L42" s="100">
        <v>1.6999999999999999E-3</v>
      </c>
      <c r="M42" s="100"/>
      <c r="N42" s="100"/>
      <c r="O42" s="100"/>
      <c r="P42" s="100"/>
      <c r="Q42" s="100"/>
      <c r="R42" s="107">
        <f t="shared" si="1"/>
        <v>1.37E-2</v>
      </c>
      <c r="S42" s="104">
        <f>SUM(C24*R42)</f>
        <v>0.12330000000000001</v>
      </c>
      <c r="T42" s="105">
        <v>26</v>
      </c>
      <c r="U42" s="106">
        <f t="shared" si="0"/>
        <v>3.2058</v>
      </c>
    </row>
    <row r="43" spans="1:21" ht="15.75">
      <c r="A43" s="102" t="s">
        <v>70</v>
      </c>
      <c r="B43" s="103"/>
      <c r="C43" s="103" t="s">
        <v>44</v>
      </c>
      <c r="D43" s="100"/>
      <c r="E43" s="100"/>
      <c r="F43" s="100"/>
      <c r="G43" s="100"/>
      <c r="H43" s="100"/>
      <c r="I43" s="109"/>
      <c r="J43" s="100">
        <v>0.1</v>
      </c>
      <c r="K43" s="100">
        <v>0.128</v>
      </c>
      <c r="L43" s="100"/>
      <c r="M43" s="100"/>
      <c r="N43" s="100"/>
      <c r="O43" s="100"/>
      <c r="P43" s="100"/>
      <c r="Q43" s="100"/>
      <c r="R43" s="107">
        <f t="shared" si="1"/>
        <v>0.22800000000000001</v>
      </c>
      <c r="S43" s="104">
        <f>SUM(C24*R43)</f>
        <v>2.052</v>
      </c>
      <c r="T43" s="105">
        <v>50</v>
      </c>
      <c r="U43" s="106">
        <f t="shared" si="0"/>
        <v>102.60000000000001</v>
      </c>
    </row>
    <row r="44" spans="1:21" ht="15.75">
      <c r="A44" s="102" t="s">
        <v>71</v>
      </c>
      <c r="B44" s="103"/>
      <c r="C44" s="103" t="s">
        <v>44</v>
      </c>
      <c r="D44" s="100"/>
      <c r="E44" s="100"/>
      <c r="F44" s="100"/>
      <c r="G44" s="100"/>
      <c r="H44" s="100"/>
      <c r="I44" s="100">
        <v>0.06</v>
      </c>
      <c r="J44" s="100"/>
      <c r="K44" s="100"/>
      <c r="L44" s="100"/>
      <c r="M44" s="100"/>
      <c r="N44" s="100"/>
      <c r="O44" s="100"/>
      <c r="P44" s="100"/>
      <c r="Q44" s="100"/>
      <c r="R44" s="107">
        <f t="shared" si="1"/>
        <v>0.06</v>
      </c>
      <c r="S44" s="104">
        <f>SUM(C24*R44)</f>
        <v>0.54</v>
      </c>
      <c r="T44" s="105">
        <v>25</v>
      </c>
      <c r="U44" s="106">
        <f t="shared" si="0"/>
        <v>13.5</v>
      </c>
    </row>
    <row r="45" spans="1:21" ht="15.75">
      <c r="A45" s="102" t="s">
        <v>72</v>
      </c>
      <c r="B45" s="103"/>
      <c r="C45" s="103" t="s">
        <v>44</v>
      </c>
      <c r="D45" s="100"/>
      <c r="E45" s="100"/>
      <c r="F45" s="100"/>
      <c r="G45" s="100"/>
      <c r="H45" s="100"/>
      <c r="I45" s="100"/>
      <c r="J45" s="100"/>
      <c r="K45" s="100"/>
      <c r="L45" s="100"/>
      <c r="M45" s="100"/>
      <c r="N45" s="100"/>
      <c r="O45" s="100"/>
      <c r="P45" s="100"/>
      <c r="Q45" s="100"/>
      <c r="R45" s="107">
        <f t="shared" si="1"/>
        <v>0</v>
      </c>
      <c r="S45" s="104">
        <f>SUM(C24*R45)</f>
        <v>0</v>
      </c>
      <c r="T45" s="105">
        <v>23</v>
      </c>
      <c r="U45" s="106">
        <f t="shared" si="0"/>
        <v>0</v>
      </c>
    </row>
    <row r="46" spans="1:21" ht="15.75">
      <c r="A46" s="102" t="s">
        <v>73</v>
      </c>
      <c r="B46" s="103"/>
      <c r="C46" s="103" t="s">
        <v>44</v>
      </c>
      <c r="D46" s="100"/>
      <c r="E46" s="100"/>
      <c r="F46" s="100"/>
      <c r="G46" s="100">
        <v>1E-3</v>
      </c>
      <c r="H46" s="100"/>
      <c r="I46" s="100"/>
      <c r="J46" s="100"/>
      <c r="K46" s="100"/>
      <c r="L46" s="100"/>
      <c r="M46" s="100"/>
      <c r="N46" s="100"/>
      <c r="O46" s="100"/>
      <c r="P46" s="100">
        <v>1E-3</v>
      </c>
      <c r="Q46" s="100"/>
      <c r="R46" s="107">
        <f t="shared" si="1"/>
        <v>2E-3</v>
      </c>
      <c r="S46" s="104">
        <f>SUM(C24*R46)</f>
        <v>1.8000000000000002E-2</v>
      </c>
      <c r="T46" s="105">
        <v>315</v>
      </c>
      <c r="U46" s="106">
        <f t="shared" si="0"/>
        <v>5.6700000000000008</v>
      </c>
    </row>
    <row r="47" spans="1:21" ht="15.75">
      <c r="A47" s="102" t="s">
        <v>74</v>
      </c>
      <c r="B47" s="103"/>
      <c r="C47" s="103" t="s">
        <v>44</v>
      </c>
      <c r="D47" s="100"/>
      <c r="E47" s="100"/>
      <c r="F47" s="100"/>
      <c r="G47" s="100"/>
      <c r="H47" s="100"/>
      <c r="I47" s="100"/>
      <c r="J47" s="100"/>
      <c r="K47" s="100"/>
      <c r="L47" s="100"/>
      <c r="M47" s="100"/>
      <c r="N47" s="100"/>
      <c r="O47" s="100"/>
      <c r="P47" s="100"/>
      <c r="Q47" s="100"/>
      <c r="R47" s="107">
        <f t="shared" si="1"/>
        <v>0</v>
      </c>
      <c r="S47" s="104">
        <f>SUM(C24*R47)</f>
        <v>0</v>
      </c>
      <c r="T47" s="105">
        <v>500</v>
      </c>
      <c r="U47" s="106">
        <f t="shared" si="0"/>
        <v>0</v>
      </c>
    </row>
    <row r="48" spans="1:21" ht="15.75">
      <c r="A48" s="102" t="s">
        <v>75</v>
      </c>
      <c r="B48" s="103"/>
      <c r="C48" s="103" t="s">
        <v>44</v>
      </c>
      <c r="D48" s="100"/>
      <c r="E48" s="100"/>
      <c r="F48" s="100"/>
      <c r="G48" s="100"/>
      <c r="H48" s="100"/>
      <c r="I48" s="100"/>
      <c r="J48" s="100"/>
      <c r="K48" s="100"/>
      <c r="L48" s="100"/>
      <c r="M48" s="100"/>
      <c r="N48" s="100"/>
      <c r="O48" s="100"/>
      <c r="P48" s="100"/>
      <c r="Q48" s="100"/>
      <c r="R48" s="107">
        <f t="shared" si="1"/>
        <v>0</v>
      </c>
      <c r="S48" s="104">
        <f>SUM(C24*R48)</f>
        <v>0</v>
      </c>
      <c r="T48" s="105">
        <v>500</v>
      </c>
      <c r="U48" s="106">
        <f t="shared" si="0"/>
        <v>0</v>
      </c>
    </row>
    <row r="49" spans="1:21" ht="15.75">
      <c r="A49" s="102" t="s">
        <v>76</v>
      </c>
      <c r="B49" s="103"/>
      <c r="C49" s="103" t="s">
        <v>44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>
        <v>2.5000000000000001E-2</v>
      </c>
      <c r="N49" s="100"/>
      <c r="O49" s="100"/>
      <c r="P49" s="100"/>
      <c r="Q49" s="100"/>
      <c r="R49" s="107">
        <f t="shared" si="1"/>
        <v>2.5000000000000001E-2</v>
      </c>
      <c r="S49" s="104">
        <f>SUM(C24*R49)</f>
        <v>0.22500000000000001</v>
      </c>
      <c r="T49" s="105">
        <v>345</v>
      </c>
      <c r="U49" s="106">
        <f t="shared" si="0"/>
        <v>77.625</v>
      </c>
    </row>
    <row r="50" spans="1:21" ht="15.75">
      <c r="A50" s="102" t="s">
        <v>43</v>
      </c>
      <c r="B50" s="103"/>
      <c r="C50" s="103" t="s">
        <v>77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7">
        <f t="shared" si="1"/>
        <v>0</v>
      </c>
      <c r="S50" s="104">
        <f>SUM(C24*R50)</f>
        <v>0</v>
      </c>
      <c r="T50" s="105">
        <v>90</v>
      </c>
      <c r="U50" s="106">
        <f t="shared" si="0"/>
        <v>0</v>
      </c>
    </row>
    <row r="51" spans="1:21" ht="15.75">
      <c r="A51" s="102" t="s">
        <v>78</v>
      </c>
      <c r="B51" s="103"/>
      <c r="C51" s="103" t="s">
        <v>44</v>
      </c>
      <c r="D51" s="100"/>
      <c r="E51" s="100"/>
      <c r="F51" s="100"/>
      <c r="G51" s="100"/>
      <c r="H51" s="100"/>
      <c r="I51" s="100"/>
      <c r="J51" s="100">
        <v>3.0000000000000001E-3</v>
      </c>
      <c r="K51" s="100"/>
      <c r="L51" s="100">
        <v>1.7000000000000001E-2</v>
      </c>
      <c r="M51" s="100"/>
      <c r="N51" s="100"/>
      <c r="O51" s="100"/>
      <c r="P51" s="100"/>
      <c r="Q51" s="100"/>
      <c r="R51" s="107">
        <f t="shared" si="1"/>
        <v>0.02</v>
      </c>
      <c r="S51" s="104">
        <f>SUM(C24*R51)</f>
        <v>0.18</v>
      </c>
      <c r="T51" s="105">
        <v>200</v>
      </c>
      <c r="U51" s="106">
        <f t="shared" si="0"/>
        <v>36</v>
      </c>
    </row>
    <row r="52" spans="1:21" ht="15.75">
      <c r="A52" s="102" t="s">
        <v>79</v>
      </c>
      <c r="B52" s="103"/>
      <c r="C52" s="103" t="s">
        <v>44</v>
      </c>
      <c r="D52" s="100"/>
      <c r="E52" s="100"/>
      <c r="F52" s="100"/>
      <c r="G52" s="100"/>
      <c r="H52" s="100"/>
      <c r="I52" s="100"/>
      <c r="J52" s="100"/>
      <c r="K52" s="100"/>
      <c r="L52" s="100"/>
      <c r="M52" s="100"/>
      <c r="N52" s="100"/>
      <c r="O52" s="100">
        <v>4.5999999999999999E-2</v>
      </c>
      <c r="P52" s="100"/>
      <c r="Q52" s="100"/>
      <c r="R52" s="107">
        <f t="shared" si="1"/>
        <v>4.5999999999999999E-2</v>
      </c>
      <c r="S52" s="104">
        <f>SUM(C24*R52)</f>
        <v>0.41399999999999998</v>
      </c>
      <c r="T52" s="105">
        <v>41</v>
      </c>
      <c r="U52" s="106">
        <f t="shared" si="0"/>
        <v>16.974</v>
      </c>
    </row>
    <row r="53" spans="1:21" ht="15.75">
      <c r="A53" s="102" t="s">
        <v>80</v>
      </c>
      <c r="B53" s="103"/>
      <c r="C53" s="103" t="s">
        <v>44</v>
      </c>
      <c r="D53" s="100"/>
      <c r="E53" s="100"/>
      <c r="F53" s="100"/>
      <c r="G53" s="100"/>
      <c r="H53" s="100"/>
      <c r="I53" s="100"/>
      <c r="J53" s="100"/>
      <c r="K53" s="100"/>
      <c r="L53" s="100"/>
      <c r="M53" s="100"/>
      <c r="N53" s="100"/>
      <c r="O53" s="100"/>
      <c r="P53" s="100"/>
      <c r="Q53" s="100"/>
      <c r="R53" s="107">
        <f t="shared" si="1"/>
        <v>0</v>
      </c>
      <c r="S53" s="104">
        <f>SUM(C24*R53)</f>
        <v>0</v>
      </c>
      <c r="T53" s="105">
        <v>40</v>
      </c>
      <c r="U53" s="106">
        <f t="shared" si="0"/>
        <v>0</v>
      </c>
    </row>
    <row r="54" spans="1:21" ht="15.75">
      <c r="A54" s="102" t="s">
        <v>81</v>
      </c>
      <c r="B54" s="103"/>
      <c r="C54" s="103" t="s">
        <v>44</v>
      </c>
      <c r="D54" s="100"/>
      <c r="E54" s="100"/>
      <c r="F54" s="100"/>
      <c r="G54" s="100"/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7">
        <f t="shared" si="1"/>
        <v>0</v>
      </c>
      <c r="S54" s="104">
        <f>SUM(C24*R54)</f>
        <v>0</v>
      </c>
      <c r="T54" s="105">
        <v>60</v>
      </c>
      <c r="U54" s="106">
        <f t="shared" si="0"/>
        <v>0</v>
      </c>
    </row>
    <row r="55" spans="1:21" ht="15.75">
      <c r="A55" s="102" t="s">
        <v>82</v>
      </c>
      <c r="B55" s="103"/>
      <c r="C55" s="103" t="s">
        <v>44</v>
      </c>
      <c r="D55" s="100"/>
      <c r="E55" s="100"/>
      <c r="F55" s="100"/>
      <c r="G55" s="100"/>
      <c r="H55" s="100"/>
      <c r="I55" s="100"/>
      <c r="J55" s="100"/>
      <c r="K55" s="100"/>
      <c r="L55" s="100"/>
      <c r="M55" s="100"/>
      <c r="N55" s="100"/>
      <c r="O55" s="100"/>
      <c r="P55" s="100"/>
      <c r="Q55" s="100"/>
      <c r="R55" s="107">
        <f t="shared" si="1"/>
        <v>0</v>
      </c>
      <c r="S55" s="104">
        <f>SUM(C24*R55)</f>
        <v>0</v>
      </c>
      <c r="T55" s="105">
        <v>53</v>
      </c>
      <c r="U55" s="106">
        <f t="shared" si="0"/>
        <v>0</v>
      </c>
    </row>
    <row r="56" spans="1:21">
      <c r="A56" s="111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3" t="s">
        <v>83</v>
      </c>
      <c r="T56" s="114"/>
      <c r="U56" s="115"/>
    </row>
    <row r="57" spans="1:21" ht="15.75" thickBot="1">
      <c r="A57" s="116"/>
      <c r="B57" s="71"/>
      <c r="C57" s="72"/>
      <c r="D57" s="73"/>
      <c r="E57" s="74"/>
      <c r="F57" s="74"/>
      <c r="G57" s="74"/>
      <c r="H57" s="74"/>
      <c r="I57" s="74"/>
      <c r="J57" s="74"/>
      <c r="K57" s="74"/>
      <c r="L57" s="75" t="s">
        <v>30</v>
      </c>
      <c r="M57" s="74"/>
      <c r="N57" s="74"/>
      <c r="O57" s="74"/>
      <c r="P57" s="74"/>
      <c r="Q57" s="74"/>
      <c r="R57" s="159"/>
      <c r="S57" s="138" t="s">
        <v>31</v>
      </c>
      <c r="T57" s="139"/>
      <c r="U57" s="139"/>
    </row>
    <row r="58" spans="1:21">
      <c r="A58" s="94"/>
      <c r="B58" s="78"/>
      <c r="C58" s="22" t="s">
        <v>32</v>
      </c>
      <c r="D58" s="146" t="s">
        <v>33</v>
      </c>
      <c r="E58" s="147"/>
      <c r="F58" s="147"/>
      <c r="G58" s="147"/>
      <c r="H58" s="163"/>
      <c r="I58" s="146" t="s">
        <v>116</v>
      </c>
      <c r="J58" s="147"/>
      <c r="K58" s="147"/>
      <c r="L58" s="147"/>
      <c r="M58" s="147"/>
      <c r="N58" s="147"/>
      <c r="O58" s="134" t="s">
        <v>84</v>
      </c>
      <c r="P58" s="135"/>
      <c r="Q58" s="135"/>
      <c r="R58" s="160"/>
      <c r="S58" s="136" t="s">
        <v>35</v>
      </c>
      <c r="T58" s="137"/>
      <c r="U58" s="137"/>
    </row>
    <row r="59" spans="1:21" ht="15.75" thickBot="1">
      <c r="A59" s="117"/>
      <c r="B59" s="80"/>
      <c r="C59" s="22" t="s">
        <v>36</v>
      </c>
      <c r="D59" s="148"/>
      <c r="E59" s="149"/>
      <c r="F59" s="149"/>
      <c r="G59" s="149"/>
      <c r="H59" s="164"/>
      <c r="I59" s="148"/>
      <c r="J59" s="149"/>
      <c r="K59" s="149"/>
      <c r="L59" s="149"/>
      <c r="M59" s="149"/>
      <c r="N59" s="149"/>
      <c r="O59" s="135"/>
      <c r="P59" s="135"/>
      <c r="Q59" s="135"/>
      <c r="R59" s="160"/>
      <c r="S59" s="138" t="s">
        <v>37</v>
      </c>
      <c r="T59" s="139"/>
      <c r="U59" s="139"/>
    </row>
    <row r="60" spans="1:21" ht="15" customHeight="1">
      <c r="A60" s="117"/>
      <c r="B60" s="80" t="s">
        <v>39</v>
      </c>
      <c r="C60" s="80" t="s">
        <v>40</v>
      </c>
      <c r="D60" s="140" t="s">
        <v>117</v>
      </c>
      <c r="E60" s="140" t="s">
        <v>115</v>
      </c>
      <c r="F60" s="143" t="s">
        <v>118</v>
      </c>
      <c r="G60" s="144" t="s">
        <v>119</v>
      </c>
      <c r="H60" s="143"/>
      <c r="I60" s="143" t="s">
        <v>120</v>
      </c>
      <c r="J60" s="140" t="s">
        <v>121</v>
      </c>
      <c r="K60" s="140" t="s">
        <v>122</v>
      </c>
      <c r="L60" s="144" t="s">
        <v>123</v>
      </c>
      <c r="M60" s="144" t="s">
        <v>124</v>
      </c>
      <c r="N60" s="144" t="s">
        <v>125</v>
      </c>
      <c r="O60" s="143" t="s">
        <v>126</v>
      </c>
      <c r="P60" s="143" t="s">
        <v>127</v>
      </c>
      <c r="Q60" s="140"/>
      <c r="R60" s="161"/>
      <c r="S60" s="109"/>
      <c r="T60" s="118"/>
      <c r="U60" s="119"/>
    </row>
    <row r="61" spans="1:21">
      <c r="A61" s="117"/>
      <c r="B61" s="80"/>
      <c r="C61" s="80" t="s">
        <v>45</v>
      </c>
      <c r="D61" s="141"/>
      <c r="E61" s="141"/>
      <c r="F61" s="141"/>
      <c r="G61" s="143"/>
      <c r="H61" s="141"/>
      <c r="I61" s="141"/>
      <c r="J61" s="141"/>
      <c r="K61" s="141"/>
      <c r="L61" s="143"/>
      <c r="M61" s="143"/>
      <c r="N61" s="143"/>
      <c r="O61" s="143"/>
      <c r="P61" s="143"/>
      <c r="Q61" s="141"/>
      <c r="R61" s="161"/>
      <c r="S61" s="120" t="s">
        <v>46</v>
      </c>
      <c r="T61" s="4"/>
      <c r="U61" s="5"/>
    </row>
    <row r="62" spans="1:21">
      <c r="A62" s="107"/>
      <c r="B62" s="121"/>
      <c r="C62" s="121"/>
      <c r="D62" s="142"/>
      <c r="E62" s="142"/>
      <c r="F62" s="142"/>
      <c r="G62" s="145"/>
      <c r="H62" s="142"/>
      <c r="I62" s="142"/>
      <c r="J62" s="142"/>
      <c r="K62" s="142"/>
      <c r="L62" s="145"/>
      <c r="M62" s="145"/>
      <c r="N62" s="145"/>
      <c r="O62" s="145"/>
      <c r="P62" s="145"/>
      <c r="Q62" s="142"/>
      <c r="R62" s="162"/>
      <c r="S62" s="122" t="s">
        <v>49</v>
      </c>
      <c r="T62" s="123" t="s">
        <v>47</v>
      </c>
      <c r="U62" s="124" t="s">
        <v>48</v>
      </c>
    </row>
    <row r="63" spans="1:21" ht="15.75">
      <c r="A63" s="102" t="s">
        <v>85</v>
      </c>
      <c r="B63" s="110"/>
      <c r="C63" s="110" t="s">
        <v>44</v>
      </c>
      <c r="D63" s="100"/>
      <c r="E63" s="100"/>
      <c r="F63" s="100"/>
      <c r="G63" s="100"/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7">
        <f t="shared" ref="R63:R68" si="2">SUM(D63:Q63)</f>
        <v>0</v>
      </c>
      <c r="S63" s="104">
        <f>SUM(C24*R63)</f>
        <v>0</v>
      </c>
      <c r="T63" s="105">
        <v>70</v>
      </c>
      <c r="U63" s="106">
        <f t="shared" ref="U63:U84" si="3">SUM(S63*T63)</f>
        <v>0</v>
      </c>
    </row>
    <row r="64" spans="1:21" ht="15.75">
      <c r="A64" s="102" t="s">
        <v>86</v>
      </c>
      <c r="B64" s="103"/>
      <c r="C64" s="103" t="s">
        <v>44</v>
      </c>
      <c r="D64" s="100"/>
      <c r="E64" s="100"/>
      <c r="F64" s="100"/>
      <c r="G64" s="100"/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7">
        <f t="shared" si="2"/>
        <v>0</v>
      </c>
      <c r="S64" s="104">
        <f>SUM(C24*R64)</f>
        <v>0</v>
      </c>
      <c r="T64" s="105">
        <v>55</v>
      </c>
      <c r="U64" s="106">
        <f t="shared" si="3"/>
        <v>0</v>
      </c>
    </row>
    <row r="65" spans="1:21" ht="15.75">
      <c r="A65" s="102" t="s">
        <v>87</v>
      </c>
      <c r="B65" s="103"/>
      <c r="C65" s="103" t="s">
        <v>44</v>
      </c>
      <c r="D65" s="100"/>
      <c r="E65" s="100"/>
      <c r="F65" s="100"/>
      <c r="G65" s="100"/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7">
        <f t="shared" si="2"/>
        <v>0</v>
      </c>
      <c r="S65" s="104">
        <f>SUM(C24*R65)</f>
        <v>0</v>
      </c>
      <c r="T65" s="105">
        <v>100</v>
      </c>
      <c r="U65" s="106">
        <f t="shared" si="3"/>
        <v>0</v>
      </c>
    </row>
    <row r="66" spans="1:21" ht="15.75">
      <c r="A66" s="102" t="s">
        <v>88</v>
      </c>
      <c r="B66" s="103"/>
      <c r="C66" s="103" t="s">
        <v>44</v>
      </c>
      <c r="D66" s="100"/>
      <c r="E66" s="100"/>
      <c r="F66" s="100"/>
      <c r="G66" s="100"/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7">
        <f t="shared" si="2"/>
        <v>0</v>
      </c>
      <c r="S66" s="104">
        <f>SUM(C24*R66)</f>
        <v>0</v>
      </c>
      <c r="T66" s="105">
        <v>31</v>
      </c>
      <c r="U66" s="106">
        <f t="shared" si="3"/>
        <v>0</v>
      </c>
    </row>
    <row r="67" spans="1:21" ht="15.75">
      <c r="A67" s="108" t="s">
        <v>89</v>
      </c>
      <c r="B67" s="103"/>
      <c r="C67" s="103" t="s">
        <v>44</v>
      </c>
      <c r="D67" s="100"/>
      <c r="E67" s="100"/>
      <c r="F67" s="100"/>
      <c r="G67" s="100"/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7">
        <f t="shared" si="2"/>
        <v>0</v>
      </c>
      <c r="S67" s="104">
        <f>SUM(C24*R67)</f>
        <v>0</v>
      </c>
      <c r="T67" s="105">
        <v>40</v>
      </c>
      <c r="U67" s="106">
        <f t="shared" si="3"/>
        <v>0</v>
      </c>
    </row>
    <row r="68" spans="1:21" ht="15.75">
      <c r="A68" s="108" t="s">
        <v>90</v>
      </c>
      <c r="B68" s="103"/>
      <c r="C68" s="103" t="s">
        <v>44</v>
      </c>
      <c r="D68" s="100">
        <v>0.04</v>
      </c>
      <c r="E68" s="100"/>
      <c r="F68" s="100"/>
      <c r="G68" s="100"/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7">
        <f t="shared" si="2"/>
        <v>0.04</v>
      </c>
      <c r="S68" s="104">
        <f>SUM(C24*R68)</f>
        <v>0.36</v>
      </c>
      <c r="T68" s="105">
        <v>50</v>
      </c>
      <c r="U68" s="106">
        <f t="shared" si="3"/>
        <v>18</v>
      </c>
    </row>
    <row r="69" spans="1:21" ht="15.75">
      <c r="A69" s="102" t="s">
        <v>91</v>
      </c>
      <c r="B69" s="103"/>
      <c r="C69" s="103" t="s">
        <v>44</v>
      </c>
      <c r="D69" s="100"/>
      <c r="E69" s="100"/>
      <c r="F69" s="100"/>
      <c r="G69" s="100"/>
      <c r="H69" s="100"/>
      <c r="I69" s="100"/>
      <c r="J69" s="100"/>
      <c r="K69" s="100"/>
      <c r="L69" s="100"/>
      <c r="M69" s="100"/>
      <c r="N69" s="100"/>
      <c r="O69" s="100"/>
      <c r="P69" s="100"/>
      <c r="Q69" s="100"/>
      <c r="R69" s="107">
        <f t="shared" ref="R69:R80" si="4">SUM(D69:Q69)</f>
        <v>0</v>
      </c>
      <c r="S69" s="104">
        <f>R69*C24</f>
        <v>0</v>
      </c>
      <c r="T69" s="105">
        <v>70</v>
      </c>
      <c r="U69" s="106">
        <f t="shared" si="3"/>
        <v>0</v>
      </c>
    </row>
    <row r="70" spans="1:21" ht="15.75">
      <c r="A70" s="102" t="s">
        <v>92</v>
      </c>
      <c r="B70" s="103"/>
      <c r="C70" s="103" t="s">
        <v>44</v>
      </c>
      <c r="D70" s="100">
        <v>3.0000000000000001E-3</v>
      </c>
      <c r="E70" s="100"/>
      <c r="F70" s="100"/>
      <c r="G70" s="100">
        <v>7.0000000000000001E-3</v>
      </c>
      <c r="H70" s="100"/>
      <c r="I70" s="100">
        <v>3.0000000000000001E-3</v>
      </c>
      <c r="J70" s="100"/>
      <c r="K70" s="100"/>
      <c r="L70" s="100"/>
      <c r="M70" s="100">
        <v>7.0000000000000001E-3</v>
      </c>
      <c r="N70" s="100"/>
      <c r="O70" s="100">
        <v>6.7000000000000002E-3</v>
      </c>
      <c r="P70" s="100">
        <v>7.0000000000000001E-3</v>
      </c>
      <c r="Q70" s="100"/>
      <c r="R70" s="107">
        <f t="shared" si="4"/>
        <v>3.3700000000000001E-2</v>
      </c>
      <c r="S70" s="104">
        <f>R70*C24</f>
        <v>0.30330000000000001</v>
      </c>
      <c r="T70" s="105">
        <v>60</v>
      </c>
      <c r="U70" s="106">
        <f t="shared" si="3"/>
        <v>18.198</v>
      </c>
    </row>
    <row r="71" spans="1:21" ht="15.75">
      <c r="A71" s="102" t="s">
        <v>93</v>
      </c>
      <c r="B71" s="103"/>
      <c r="C71" s="103" t="s">
        <v>44</v>
      </c>
      <c r="D71" s="100">
        <v>1E-3</v>
      </c>
      <c r="E71" s="100"/>
      <c r="F71" s="100"/>
      <c r="G71" s="100"/>
      <c r="H71" s="100"/>
      <c r="I71" s="100"/>
      <c r="J71" s="100">
        <v>2.2000000000000001E-4</v>
      </c>
      <c r="K71" s="100">
        <v>5.0000000000000001E-4</v>
      </c>
      <c r="L71" s="100"/>
      <c r="M71" s="100"/>
      <c r="N71" s="100"/>
      <c r="O71" s="100">
        <v>5.0000000000000001E-4</v>
      </c>
      <c r="P71" s="100"/>
      <c r="Q71" s="100"/>
      <c r="R71" s="107">
        <f t="shared" si="4"/>
        <v>2.2199999999999998E-3</v>
      </c>
      <c r="S71" s="104">
        <f>R71*C24</f>
        <v>1.9979999999999998E-2</v>
      </c>
      <c r="T71" s="105">
        <v>12</v>
      </c>
      <c r="U71" s="106">
        <f>SUM(S71*T71)</f>
        <v>0.23975999999999997</v>
      </c>
    </row>
    <row r="72" spans="1:21" ht="15.75">
      <c r="A72" s="102" t="s">
        <v>94</v>
      </c>
      <c r="B72" s="103"/>
      <c r="C72" s="103" t="s">
        <v>44</v>
      </c>
      <c r="D72" s="100"/>
      <c r="E72" s="100"/>
      <c r="F72" s="100"/>
      <c r="G72" s="100"/>
      <c r="H72" s="100"/>
      <c r="I72" s="100"/>
      <c r="J72" s="100"/>
      <c r="K72" s="100"/>
      <c r="L72" s="100"/>
      <c r="M72" s="100"/>
      <c r="N72" s="100"/>
      <c r="O72" s="100"/>
      <c r="P72" s="100"/>
      <c r="Q72" s="100"/>
      <c r="R72" s="107">
        <f t="shared" si="4"/>
        <v>0</v>
      </c>
      <c r="S72" s="104">
        <f>SUM(C24*R72)</f>
        <v>0</v>
      </c>
      <c r="T72" s="105">
        <v>150</v>
      </c>
      <c r="U72" s="106">
        <f t="shared" si="3"/>
        <v>0</v>
      </c>
    </row>
    <row r="73" spans="1:21" ht="15.75">
      <c r="A73" s="125" t="s">
        <v>95</v>
      </c>
      <c r="B73" s="103"/>
      <c r="C73" s="103" t="s">
        <v>44</v>
      </c>
      <c r="D73" s="100"/>
      <c r="E73" s="100"/>
      <c r="F73" s="100"/>
      <c r="G73" s="100"/>
      <c r="H73" s="100"/>
      <c r="I73" s="100"/>
      <c r="J73" s="100"/>
      <c r="K73" s="100"/>
      <c r="L73" s="100"/>
      <c r="M73" s="100"/>
      <c r="N73" s="100"/>
      <c r="O73" s="100"/>
      <c r="P73" s="100"/>
      <c r="Q73" s="100"/>
      <c r="R73" s="107">
        <f t="shared" si="4"/>
        <v>0</v>
      </c>
      <c r="S73" s="104">
        <f>SUM(C24*R73)</f>
        <v>0</v>
      </c>
      <c r="T73" s="105">
        <v>180</v>
      </c>
      <c r="U73" s="106">
        <f t="shared" si="3"/>
        <v>0</v>
      </c>
    </row>
    <row r="74" spans="1:21" ht="15.75">
      <c r="A74" s="102" t="s">
        <v>96</v>
      </c>
      <c r="B74" s="103"/>
      <c r="C74" s="103" t="s">
        <v>44</v>
      </c>
      <c r="D74" s="100"/>
      <c r="E74" s="100"/>
      <c r="F74" s="100"/>
      <c r="G74" s="100"/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7">
        <f t="shared" si="4"/>
        <v>0</v>
      </c>
      <c r="S74" s="104">
        <f>SUM(C24*R74)</f>
        <v>0</v>
      </c>
      <c r="T74" s="105">
        <v>200</v>
      </c>
      <c r="U74" s="106">
        <f t="shared" si="3"/>
        <v>0</v>
      </c>
    </row>
    <row r="75" spans="1:21" ht="15.75">
      <c r="A75" s="125" t="s">
        <v>97</v>
      </c>
      <c r="B75" s="103"/>
      <c r="C75" s="103" t="s">
        <v>44</v>
      </c>
      <c r="D75" s="100"/>
      <c r="E75" s="100"/>
      <c r="F75" s="100"/>
      <c r="G75" s="100"/>
      <c r="H75" s="100"/>
      <c r="I75" s="100"/>
      <c r="J75" s="100"/>
      <c r="K75" s="100"/>
      <c r="L75" s="100"/>
      <c r="M75" s="100"/>
      <c r="N75" s="100"/>
      <c r="O75" s="100"/>
      <c r="P75" s="100"/>
      <c r="Q75" s="100"/>
      <c r="R75" s="107">
        <f t="shared" si="4"/>
        <v>0</v>
      </c>
      <c r="S75" s="104">
        <f>SUM(C24*R75)</f>
        <v>0</v>
      </c>
      <c r="T75" s="105">
        <v>100</v>
      </c>
      <c r="U75" s="106">
        <f t="shared" si="3"/>
        <v>0</v>
      </c>
    </row>
    <row r="76" spans="1:21" ht="15.75">
      <c r="A76" s="125" t="s">
        <v>98</v>
      </c>
      <c r="B76" s="103"/>
      <c r="C76" s="103" t="s">
        <v>44</v>
      </c>
      <c r="D76" s="100"/>
      <c r="E76" s="100"/>
      <c r="F76" s="100"/>
      <c r="G76" s="100"/>
      <c r="H76" s="100"/>
      <c r="I76" s="100"/>
      <c r="J76" s="100"/>
      <c r="K76" s="100"/>
      <c r="L76" s="100"/>
      <c r="M76" s="100"/>
      <c r="N76" s="100"/>
      <c r="O76" s="100"/>
      <c r="P76" s="100"/>
      <c r="Q76" s="100"/>
      <c r="R76" s="107">
        <f t="shared" si="4"/>
        <v>0</v>
      </c>
      <c r="S76" s="104">
        <v>0</v>
      </c>
      <c r="T76" s="105">
        <v>160</v>
      </c>
      <c r="U76" s="106">
        <f t="shared" si="3"/>
        <v>0</v>
      </c>
    </row>
    <row r="77" spans="1:21" ht="15.75">
      <c r="A77" s="125" t="s">
        <v>99</v>
      </c>
      <c r="B77" s="103"/>
      <c r="C77" s="103" t="s">
        <v>44</v>
      </c>
      <c r="D77" s="100"/>
      <c r="E77" s="100"/>
      <c r="F77" s="100"/>
      <c r="G77" s="100">
        <v>8.0000000000000002E-3</v>
      </c>
      <c r="H77" s="100"/>
      <c r="I77" s="100"/>
      <c r="J77" s="100"/>
      <c r="K77" s="100"/>
      <c r="L77" s="100"/>
      <c r="M77" s="100"/>
      <c r="N77" s="100"/>
      <c r="O77" s="100"/>
      <c r="P77" s="100"/>
      <c r="Q77" s="100"/>
      <c r="R77" s="107">
        <f t="shared" si="4"/>
        <v>8.0000000000000002E-3</v>
      </c>
      <c r="S77" s="104">
        <f>SUM(C24*R77)</f>
        <v>7.2000000000000008E-2</v>
      </c>
      <c r="T77" s="105">
        <v>150</v>
      </c>
      <c r="U77" s="106">
        <f t="shared" si="3"/>
        <v>10.8</v>
      </c>
    </row>
    <row r="78" spans="1:21" ht="15.75">
      <c r="A78" s="125" t="s">
        <v>42</v>
      </c>
      <c r="B78" s="103"/>
      <c r="C78" s="103" t="s">
        <v>44</v>
      </c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7">
        <f t="shared" si="4"/>
        <v>0</v>
      </c>
      <c r="S78" s="104">
        <f>SUM(C24*R78)</f>
        <v>0</v>
      </c>
      <c r="T78" s="105">
        <v>190</v>
      </c>
      <c r="U78" s="106">
        <f t="shared" si="3"/>
        <v>0</v>
      </c>
    </row>
    <row r="79" spans="1:21" ht="15.75">
      <c r="A79" s="125" t="s">
        <v>100</v>
      </c>
      <c r="B79" s="103"/>
      <c r="C79" s="103" t="s">
        <v>44</v>
      </c>
      <c r="D79" s="100"/>
      <c r="E79" s="100"/>
      <c r="F79" s="100"/>
      <c r="G79" s="100"/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7">
        <f t="shared" si="4"/>
        <v>0</v>
      </c>
      <c r="S79" s="104">
        <f>SUM(C24*R79)</f>
        <v>0</v>
      </c>
      <c r="T79" s="105">
        <v>195</v>
      </c>
      <c r="U79" s="106">
        <f t="shared" si="3"/>
        <v>0</v>
      </c>
    </row>
    <row r="80" spans="1:21" ht="15.75">
      <c r="A80" s="126" t="s">
        <v>101</v>
      </c>
      <c r="B80" s="103"/>
      <c r="C80" s="103" t="s">
        <v>44</v>
      </c>
      <c r="D80" s="100"/>
      <c r="E80" s="100"/>
      <c r="F80" s="100"/>
      <c r="G80" s="100"/>
      <c r="H80" s="100"/>
      <c r="I80" s="100"/>
      <c r="J80" s="100"/>
      <c r="K80" s="100"/>
      <c r="L80" s="100"/>
      <c r="M80" s="100"/>
      <c r="N80" s="100"/>
      <c r="O80" s="100"/>
      <c r="P80" s="100"/>
      <c r="Q80" s="100"/>
      <c r="R80" s="107">
        <f t="shared" si="4"/>
        <v>0</v>
      </c>
      <c r="S80" s="104">
        <v>0</v>
      </c>
      <c r="T80" s="105">
        <v>165</v>
      </c>
      <c r="U80" s="106">
        <f t="shared" si="3"/>
        <v>0</v>
      </c>
    </row>
    <row r="81" spans="1:21" ht="15.75">
      <c r="A81" s="125" t="s">
        <v>102</v>
      </c>
      <c r="B81" s="103"/>
      <c r="C81" s="103" t="s">
        <v>44</v>
      </c>
      <c r="D81" s="100"/>
      <c r="E81" s="100"/>
      <c r="F81" s="100"/>
      <c r="G81" s="100"/>
      <c r="H81" s="100"/>
      <c r="I81" s="100"/>
      <c r="J81" s="100"/>
      <c r="K81" s="100"/>
      <c r="L81" s="100"/>
      <c r="M81" s="100"/>
      <c r="N81" s="100"/>
      <c r="O81" s="100"/>
      <c r="P81" s="100"/>
      <c r="Q81" s="100"/>
      <c r="R81" s="107">
        <v>0</v>
      </c>
      <c r="S81" s="104">
        <v>0</v>
      </c>
      <c r="T81" s="105">
        <v>150</v>
      </c>
      <c r="U81" s="106">
        <f t="shared" si="3"/>
        <v>0</v>
      </c>
    </row>
    <row r="82" spans="1:21" ht="15.75">
      <c r="A82" s="125" t="s">
        <v>103</v>
      </c>
      <c r="B82" s="103"/>
      <c r="C82" s="103" t="s">
        <v>44</v>
      </c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7">
        <v>0</v>
      </c>
      <c r="S82" s="104">
        <v>0</v>
      </c>
      <c r="T82" s="105">
        <v>136</v>
      </c>
      <c r="U82" s="106">
        <f t="shared" si="3"/>
        <v>0</v>
      </c>
    </row>
    <row r="83" spans="1:21" ht="15.75">
      <c r="A83" s="127" t="s">
        <v>104</v>
      </c>
      <c r="B83" s="103"/>
      <c r="C83" s="103" t="s">
        <v>44</v>
      </c>
      <c r="D83" s="100"/>
      <c r="E83" s="100"/>
      <c r="F83" s="100"/>
      <c r="G83" s="100"/>
      <c r="H83" s="100"/>
      <c r="I83" s="100"/>
      <c r="J83" s="100"/>
      <c r="K83" s="100"/>
      <c r="L83" s="100"/>
      <c r="M83" s="100"/>
      <c r="N83" s="100"/>
      <c r="O83" s="100"/>
      <c r="P83" s="100"/>
      <c r="Q83" s="100"/>
      <c r="R83" s="107">
        <v>0</v>
      </c>
      <c r="S83" s="104">
        <v>0</v>
      </c>
      <c r="T83" s="105">
        <v>300</v>
      </c>
      <c r="U83" s="106">
        <f t="shared" si="3"/>
        <v>0</v>
      </c>
    </row>
    <row r="84" spans="1:21" ht="15.75">
      <c r="A84" s="127" t="s">
        <v>128</v>
      </c>
      <c r="B84" s="103"/>
      <c r="C84" s="103"/>
      <c r="D84" s="100"/>
      <c r="E84" s="100"/>
      <c r="F84" s="100"/>
      <c r="G84" s="100"/>
      <c r="H84" s="100"/>
      <c r="I84" s="100"/>
      <c r="J84" s="100"/>
      <c r="K84" s="100"/>
      <c r="L84" s="100"/>
      <c r="M84" s="100"/>
      <c r="N84" s="100"/>
      <c r="O84" s="100"/>
      <c r="P84" s="100"/>
      <c r="Q84" s="100"/>
      <c r="R84" s="107"/>
      <c r="S84" s="104">
        <v>0</v>
      </c>
      <c r="T84" s="105">
        <v>400</v>
      </c>
      <c r="U84" s="106">
        <f t="shared" si="3"/>
        <v>0</v>
      </c>
    </row>
    <row r="85" spans="1:21">
      <c r="A85" s="127" t="s">
        <v>114</v>
      </c>
      <c r="B85" s="103"/>
      <c r="C85" s="103" t="s">
        <v>44</v>
      </c>
      <c r="D85" s="100"/>
      <c r="E85" s="100"/>
      <c r="F85" s="100"/>
      <c r="G85" s="100"/>
      <c r="H85" s="100"/>
      <c r="I85" s="100"/>
      <c r="J85" s="100"/>
      <c r="K85" s="100"/>
      <c r="L85" s="100"/>
      <c r="M85" s="100"/>
      <c r="N85" s="100"/>
      <c r="O85" s="100"/>
      <c r="P85" s="100"/>
      <c r="Q85" s="100"/>
      <c r="R85" s="107">
        <f>SUM(D85:Q85)</f>
        <v>0</v>
      </c>
      <c r="S85" s="104">
        <f>SUM(C24*R85)</f>
        <v>0</v>
      </c>
      <c r="T85" s="129">
        <v>110</v>
      </c>
      <c r="U85" s="106">
        <f>SUM(S85*T85)</f>
        <v>0</v>
      </c>
    </row>
    <row r="86" spans="1:21">
      <c r="A86" s="128" t="s">
        <v>105</v>
      </c>
      <c r="B86" s="103"/>
      <c r="C86" s="103"/>
      <c r="D86" s="100"/>
      <c r="E86" s="100"/>
      <c r="F86" s="100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7"/>
      <c r="S86" s="104"/>
      <c r="T86" s="96"/>
      <c r="U86" s="130">
        <v>990.75</v>
      </c>
    </row>
    <row r="87" spans="1:21">
      <c r="A87" s="128" t="s">
        <v>106</v>
      </c>
      <c r="B87" s="110"/>
      <c r="C87" s="110"/>
      <c r="D87" s="100"/>
      <c r="E87" s="100"/>
      <c r="F87" s="100"/>
      <c r="G87" s="100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31"/>
      <c r="S87" s="132"/>
      <c r="T87" s="96"/>
      <c r="U87" s="106">
        <f>SUM(U86/C24)</f>
        <v>110.08333333333333</v>
      </c>
    </row>
    <row r="88" spans="1:21">
      <c r="S88" s="10"/>
      <c r="T88" s="11"/>
    </row>
    <row r="89" spans="1:21">
      <c r="A89" s="21" t="s">
        <v>107</v>
      </c>
      <c r="I89" s="7"/>
      <c r="J89" s="133"/>
      <c r="S89" s="10"/>
      <c r="T89" s="11"/>
    </row>
    <row r="90" spans="1:21">
      <c r="A90" s="21" t="s">
        <v>108</v>
      </c>
      <c r="S90" s="10"/>
      <c r="T90" s="11"/>
    </row>
    <row r="91" spans="1:21">
      <c r="A91" s="7" t="s">
        <v>109</v>
      </c>
      <c r="B91" s="133"/>
      <c r="C91" s="133" t="s">
        <v>110</v>
      </c>
      <c r="D91" s="133"/>
      <c r="E91" t="s">
        <v>28</v>
      </c>
      <c r="J91" t="s">
        <v>111</v>
      </c>
      <c r="M91" t="s">
        <v>28</v>
      </c>
      <c r="S91" s="10"/>
      <c r="T91" s="11"/>
    </row>
    <row r="92" spans="1:21">
      <c r="A92" s="21" t="s">
        <v>112</v>
      </c>
      <c r="I92" t="s">
        <v>113</v>
      </c>
      <c r="S92" s="10"/>
      <c r="T92" s="11"/>
    </row>
  </sheetData>
  <mergeCells count="53">
    <mergeCell ref="A6:D6"/>
    <mergeCell ref="E6:F6"/>
    <mergeCell ref="S6:U6"/>
    <mergeCell ref="A7:D7"/>
    <mergeCell ref="E7:F7"/>
    <mergeCell ref="S7:U7"/>
    <mergeCell ref="B8:D8"/>
    <mergeCell ref="E8:F8"/>
    <mergeCell ref="B9:D9"/>
    <mergeCell ref="E9:F9"/>
    <mergeCell ref="B10:D10"/>
    <mergeCell ref="S18:U18"/>
    <mergeCell ref="D19:H20"/>
    <mergeCell ref="O19:Q20"/>
    <mergeCell ref="S19:U19"/>
    <mergeCell ref="S20:U20"/>
    <mergeCell ref="R18:R23"/>
    <mergeCell ref="D21:D23"/>
    <mergeCell ref="E21:E23"/>
    <mergeCell ref="F21:F23"/>
    <mergeCell ref="G21:G23"/>
    <mergeCell ref="I19:N20"/>
    <mergeCell ref="N21:N23"/>
    <mergeCell ref="S57:U57"/>
    <mergeCell ref="O60:O62"/>
    <mergeCell ref="P60:P62"/>
    <mergeCell ref="Q60:Q62"/>
    <mergeCell ref="H21:H23"/>
    <mergeCell ref="I21:I23"/>
    <mergeCell ref="J21:J23"/>
    <mergeCell ref="K21:K23"/>
    <mergeCell ref="L21:L23"/>
    <mergeCell ref="M21:M23"/>
    <mergeCell ref="O21:O23"/>
    <mergeCell ref="P21:P23"/>
    <mergeCell ref="Q21:Q23"/>
    <mergeCell ref="R57:R62"/>
    <mergeCell ref="M60:M62"/>
    <mergeCell ref="D58:H59"/>
    <mergeCell ref="O58:Q59"/>
    <mergeCell ref="S58:U58"/>
    <mergeCell ref="S59:U59"/>
    <mergeCell ref="D60:D62"/>
    <mergeCell ref="E60:E62"/>
    <mergeCell ref="F60:F62"/>
    <mergeCell ref="G60:G62"/>
    <mergeCell ref="H60:H62"/>
    <mergeCell ref="I60:I62"/>
    <mergeCell ref="J60:J62"/>
    <mergeCell ref="K60:K62"/>
    <mergeCell ref="L60:L62"/>
    <mergeCell ref="I58:N59"/>
    <mergeCell ref="N60:N6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2025-02-04T06:27:02Z</dcterms:modified>
</cp:coreProperties>
</file>