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84" i="1" l="1"/>
  <c r="R83" i="1" l="1"/>
  <c r="S83" i="1" s="1"/>
  <c r="R84" i="1" l="1"/>
  <c r="S84" i="1" s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R73" i="1"/>
  <c r="S73" i="1" s="1"/>
  <c r="U73" i="1" s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R55" i="1"/>
  <c r="S55" i="1" s="1"/>
  <c r="U55" i="1" s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U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6" i="1" l="1"/>
  <c r="L13" i="1" l="1"/>
</calcChain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<sst xmlns="http://schemas.openxmlformats.org/spreadsheetml/2006/main" count="210" uniqueCount="130">
  <si>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</si>
  <si>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</si>
  <si>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</si>
  <si>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</si>
  <si>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</si>
  <si>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</si>
  <si>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</si>
  <si>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</si>
  <si>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</si>
  <si>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</si>
  <si>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</si>
  <si>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</si>
  <si>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</si>
  <si>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</si>
  <si>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</si>
  <si>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</si>
  <si>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</si>
  <si>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</si>
  <si>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</si>
  <si>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</si>
  <si>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</si>
  <si>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</si>
  <si>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</si>
  <si>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</si>
  <si>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</si>
  <si>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</si>
  <si>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</si>
  <si>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</si>
  <si>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</si>
  <si>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</si>
  <si>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</si>
  <si>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</si>
  <si>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</si>
  <si>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</si>
  <si>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</si>
  <si>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</si>
  <si>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</si>
  <si>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</si>
  <si>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</si>
  <si>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</si>
  <si>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</si>
  <si>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</si>
  <si>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</si>
  <si>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</si>
  <si>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</si>
  <si>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</si>
  <si>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</si>
  <si>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</si>
  <si>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</si>
  <si>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</si>
  <si>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</si>
  <si>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</si>
  <si>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</si>
  <si>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</si>
  <si>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</si>
  <si>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</si>
  <si>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</si>
  <si>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</si>
  <si>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</si>
  <si>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</si>
  <si>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</si>
  <si>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</si>
  <si>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</si>
  <si>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</si>
  <si>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</si>
  <si>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</si>
  <si>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</si>
  <si>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</si>
  <si>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</si>
  <si>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</si>
  <si>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</si>
  <si>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</si>
  <si>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</si>
  <si>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</si>
  <si>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</si>
  <si>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</si>
  <si>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</si>
  <si>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</si>
  <si>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</si>
  <si>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</si>
  <si>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</si>
  <si>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</si>
  <si>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</si>
  <si>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</si>
  <si>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</si>
  <si>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</si>
  <si>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</si>
  <si>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</si>
  <si>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</si>
  <si>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</si>
  <si>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</si>
  <si>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</si>
  <si>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</si>
  <si>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</si>
  <si>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</si>
  <si>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</si>
  <si>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</si>
  <si>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</si>
  <si>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</si>
  <si>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</si>
  <si>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</si>
  <si>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</si>
  <si>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</si>
  <si>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</si>
  <si>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</si>
  <si>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</si>
  <si>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</si>
  <si>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</si>
  <si>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</si>
  <si>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</si>
  <si>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</si>
  <si>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</si>
  <si>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</si>
  <si>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</si>
  <si>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</si>
  <si>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Хлеб</t>
  </si>
  <si>
    <t>обед</t>
  </si>
  <si>
    <t>Напиток из шиповника</t>
  </si>
  <si>
    <t>Обед</t>
  </si>
  <si>
    <t>Каша вязкая молочная пшеничная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</si>
  <si>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</si>
  <si>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</si>
  <si>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</si>
  <si>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</si>
  <si>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</si>
  <si>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Блинчики с джемом</t>
  </si>
  <si>
    <t>Чай с сахаром</t>
  </si>
  <si>
    <t>75/10</t>
  </si>
  <si>
    <t xml:space="preserve"> Меню-требование на выдачу продуктов питания  N 6</t>
  </si>
  <si>
    <r>
      <t>"8"     ____</t>
    </r>
    <r>
      <rPr>
        <u/>
        <sz val="8"/>
        <rFont val="Arial Cyr"/>
        <charset val="204"/>
      </rPr>
      <t>_12</t>
    </r>
    <r>
      <rPr>
        <sz val="8"/>
        <rFont val="Arial Cyr"/>
        <family val="2"/>
        <charset val="204"/>
      </rPr>
      <t>____   2024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</si>
</sst>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63" zoomScale="80" zoomScaleNormal="80" workbookViewId="0">
      <selection activeCell="U88" sqref="U88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3" width="11" customWidth="1"/>
    <col min="14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1"/>
      <c r="N3" s="8" t="s">
        <v>128</v>
      </c>
      <c r="O3" s="1"/>
      <c r="P3" s="1"/>
      <c r="Q3" s="7"/>
      <c r="R3" s="7"/>
      <c r="S3" s="3"/>
      <c r="T3" s="4"/>
      <c r="U3" s="5"/>
    </row>
    <row r="4" spans="1:21">
      <c r="A4" s="2" t="s">
        <v>129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6"/>
      <c r="N5" s="9"/>
      <c r="O5" s="1"/>
      <c r="P5" s="1"/>
      <c r="Q5" s="9"/>
      <c r="R5" s="9"/>
      <c r="S5" s="10"/>
      <c r="T5" s="11"/>
    </row>
    <row r="6" spans="1:21" ht="15.75" thickBot="1">
      <c r="A6" s="137" t="s">
        <v>4</v>
      </c>
      <c r="B6" s="137"/>
      <c r="C6" s="137"/>
      <c r="D6" s="138"/>
      <c r="E6" s="139" t="s">
        <v>5</v>
      </c>
      <c r="F6" s="137"/>
      <c r="G6" s="13"/>
      <c r="H6" s="13"/>
      <c r="I6" s="14" t="s">
        <v>6</v>
      </c>
      <c r="J6" s="15"/>
      <c r="K6" s="16"/>
      <c r="L6" s="17"/>
      <c r="M6" s="6"/>
      <c r="N6" s="9"/>
      <c r="S6" s="140" t="s">
        <v>7</v>
      </c>
      <c r="T6" s="141"/>
      <c r="U6" s="142"/>
    </row>
    <row r="7" spans="1:21">
      <c r="A7" s="143" t="s">
        <v>8</v>
      </c>
      <c r="B7" s="143"/>
      <c r="C7" s="143"/>
      <c r="D7" s="144"/>
      <c r="E7" s="145" t="s">
        <v>9</v>
      </c>
      <c r="F7" s="146"/>
      <c r="G7" s="18"/>
      <c r="H7" s="18"/>
      <c r="I7" s="19" t="s">
        <v>10</v>
      </c>
      <c r="J7" s="20"/>
      <c r="K7" s="21"/>
      <c r="L7" s="22" t="s">
        <v>11</v>
      </c>
      <c r="M7" s="134"/>
      <c r="S7" s="147" t="s">
        <v>12</v>
      </c>
      <c r="T7" s="148"/>
      <c r="U7" s="149"/>
    </row>
    <row r="8" spans="1:21">
      <c r="A8" s="23" t="s">
        <v>13</v>
      </c>
      <c r="B8" s="139" t="s">
        <v>14</v>
      </c>
      <c r="C8" s="137"/>
      <c r="D8" s="138"/>
      <c r="E8" s="145" t="s">
        <v>15</v>
      </c>
      <c r="F8" s="146"/>
      <c r="G8" s="18"/>
      <c r="H8" s="18"/>
      <c r="I8" s="19" t="s">
        <v>16</v>
      </c>
      <c r="J8" s="7"/>
      <c r="K8" s="21"/>
      <c r="L8" s="22" t="s">
        <v>17</v>
      </c>
      <c r="M8" s="134"/>
      <c r="S8" s="24"/>
      <c r="T8" s="25"/>
      <c r="U8" s="26"/>
    </row>
    <row r="9" spans="1:21">
      <c r="A9" s="27" t="s">
        <v>18</v>
      </c>
      <c r="B9" s="145" t="s">
        <v>19</v>
      </c>
      <c r="C9" s="150"/>
      <c r="D9" s="151"/>
      <c r="E9" s="145" t="s">
        <v>20</v>
      </c>
      <c r="F9" s="146"/>
      <c r="G9" s="18"/>
      <c r="H9" s="18"/>
      <c r="I9" s="19" t="s">
        <v>21</v>
      </c>
      <c r="J9" s="7"/>
      <c r="K9" s="21"/>
      <c r="L9" s="28"/>
      <c r="M9" s="6"/>
      <c r="O9" s="29">
        <v>45634</v>
      </c>
      <c r="P9" s="29"/>
      <c r="Q9" s="30"/>
      <c r="R9" s="30"/>
      <c r="S9" s="31"/>
      <c r="T9" s="32"/>
      <c r="U9" s="33"/>
    </row>
    <row r="10" spans="1:21">
      <c r="A10" s="34"/>
      <c r="B10" s="152" t="s">
        <v>22</v>
      </c>
      <c r="C10" s="143"/>
      <c r="D10" s="144"/>
      <c r="E10" s="35"/>
      <c r="F10" s="6"/>
      <c r="G10" s="6"/>
      <c r="H10" s="6"/>
      <c r="I10" s="7"/>
      <c r="J10" s="36"/>
      <c r="K10" s="37"/>
      <c r="L10" s="28"/>
      <c r="M10" s="6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135"/>
      <c r="N11" s="2" t="s">
        <v>23</v>
      </c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M12" s="6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792</v>
      </c>
      <c r="J13" s="56"/>
      <c r="K13" s="54"/>
      <c r="L13" s="57">
        <f>U85</f>
        <v>733.77</v>
      </c>
      <c r="M13" s="136"/>
      <c r="N13" s="2" t="s">
        <v>26</v>
      </c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M14" s="6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6"/>
      <c r="N15" s="2" t="s">
        <v>27</v>
      </c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M16" s="6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5"/>
      <c r="N18" s="74"/>
      <c r="O18" s="74"/>
      <c r="P18" s="74"/>
      <c r="Q18" s="76"/>
      <c r="R18" s="165"/>
      <c r="S18" s="139" t="s">
        <v>31</v>
      </c>
      <c r="T18" s="137"/>
      <c r="U18" s="137"/>
    </row>
    <row r="19" spans="1:21">
      <c r="A19" s="77"/>
      <c r="B19" s="78"/>
      <c r="C19" s="22" t="s">
        <v>32</v>
      </c>
      <c r="D19" s="153" t="s">
        <v>33</v>
      </c>
      <c r="E19" s="154"/>
      <c r="F19" s="154"/>
      <c r="G19" s="154"/>
      <c r="H19" s="155"/>
      <c r="I19" s="154" t="s">
        <v>116</v>
      </c>
      <c r="J19" s="154"/>
      <c r="K19" s="154"/>
      <c r="L19" s="154"/>
      <c r="M19" s="154"/>
      <c r="N19" s="155"/>
      <c r="O19" s="159" t="s">
        <v>34</v>
      </c>
      <c r="P19" s="160"/>
      <c r="Q19" s="161"/>
      <c r="R19" s="166"/>
      <c r="S19" s="152" t="s">
        <v>35</v>
      </c>
      <c r="T19" s="143"/>
      <c r="U19" s="143"/>
    </row>
    <row r="20" spans="1:21" ht="15.75" thickBot="1">
      <c r="A20" s="79"/>
      <c r="B20" s="80"/>
      <c r="C20" s="22" t="s">
        <v>36</v>
      </c>
      <c r="D20" s="156"/>
      <c r="E20" s="157"/>
      <c r="F20" s="157"/>
      <c r="G20" s="157"/>
      <c r="H20" s="158"/>
      <c r="I20" s="157"/>
      <c r="J20" s="157"/>
      <c r="K20" s="157"/>
      <c r="L20" s="157"/>
      <c r="M20" s="157"/>
      <c r="N20" s="158"/>
      <c r="O20" s="162"/>
      <c r="P20" s="163"/>
      <c r="Q20" s="164"/>
      <c r="R20" s="166"/>
      <c r="S20" s="139" t="s">
        <v>37</v>
      </c>
      <c r="T20" s="137"/>
      <c r="U20" s="137"/>
    </row>
    <row r="21" spans="1:21" ht="15" customHeight="1">
      <c r="A21" s="79" t="s">
        <v>38</v>
      </c>
      <c r="B21" s="80" t="s">
        <v>39</v>
      </c>
      <c r="C21" s="80" t="s">
        <v>40</v>
      </c>
      <c r="D21" s="169" t="s">
        <v>119</v>
      </c>
      <c r="E21" s="169" t="s">
        <v>115</v>
      </c>
      <c r="F21" s="172" t="s">
        <v>41</v>
      </c>
      <c r="G21" s="173" t="s">
        <v>120</v>
      </c>
      <c r="H21" s="172"/>
      <c r="I21" s="172" t="s">
        <v>121</v>
      </c>
      <c r="J21" s="169" t="s">
        <v>122</v>
      </c>
      <c r="K21" s="169" t="s">
        <v>123</v>
      </c>
      <c r="L21" s="169" t="s">
        <v>124</v>
      </c>
      <c r="M21" s="175" t="s">
        <v>115</v>
      </c>
      <c r="N21" s="185" t="s">
        <v>117</v>
      </c>
      <c r="O21" s="172" t="s">
        <v>125</v>
      </c>
      <c r="P21" s="173" t="s">
        <v>126</v>
      </c>
      <c r="Q21" s="182"/>
      <c r="R21" s="167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70"/>
      <c r="E22" s="170"/>
      <c r="F22" s="170"/>
      <c r="G22" s="172"/>
      <c r="H22" s="170"/>
      <c r="I22" s="170"/>
      <c r="J22" s="170"/>
      <c r="K22" s="170"/>
      <c r="L22" s="170"/>
      <c r="M22" s="169"/>
      <c r="N22" s="186"/>
      <c r="O22" s="170"/>
      <c r="P22" s="172"/>
      <c r="Q22" s="183"/>
      <c r="R22" s="167"/>
      <c r="S22" s="84" t="s">
        <v>46</v>
      </c>
      <c r="T22" s="85" t="s">
        <v>47</v>
      </c>
      <c r="U22" s="18" t="s">
        <v>48</v>
      </c>
    </row>
    <row r="23" spans="1:21">
      <c r="A23" s="86"/>
      <c r="B23" s="87"/>
      <c r="C23" s="87"/>
      <c r="D23" s="171"/>
      <c r="E23" s="171"/>
      <c r="F23" s="171"/>
      <c r="G23" s="174"/>
      <c r="H23" s="171"/>
      <c r="I23" s="171"/>
      <c r="J23" s="171"/>
      <c r="K23" s="171"/>
      <c r="L23" s="171"/>
      <c r="M23" s="176"/>
      <c r="N23" s="187"/>
      <c r="O23" s="171"/>
      <c r="P23" s="174"/>
      <c r="Q23" s="184"/>
      <c r="R23" s="168"/>
      <c r="S23" s="88" t="s">
        <v>49</v>
      </c>
      <c r="T23" s="89"/>
      <c r="U23" s="90"/>
    </row>
    <row r="24" spans="1:21">
      <c r="A24" s="91" t="s">
        <v>50</v>
      </c>
      <c r="B24" s="92"/>
      <c r="C24" s="92">
        <v>8</v>
      </c>
      <c r="D24" s="100">
        <v>200</v>
      </c>
      <c r="E24" s="93">
        <v>30</v>
      </c>
      <c r="F24" s="93">
        <v>20</v>
      </c>
      <c r="G24" s="93">
        <v>200</v>
      </c>
      <c r="H24" s="93"/>
      <c r="I24" s="93">
        <v>60</v>
      </c>
      <c r="J24" s="100">
        <v>200</v>
      </c>
      <c r="K24" s="100">
        <v>150</v>
      </c>
      <c r="L24" s="100">
        <v>80</v>
      </c>
      <c r="M24" s="93">
        <v>30</v>
      </c>
      <c r="N24" s="93">
        <v>200</v>
      </c>
      <c r="O24" s="93" t="s">
        <v>127</v>
      </c>
      <c r="P24" s="93">
        <v>200</v>
      </c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1.4999999999999999E-2</v>
      </c>
      <c r="M26" s="100">
        <v>0.03</v>
      </c>
      <c r="N26" s="100"/>
      <c r="O26" s="100"/>
      <c r="P26" s="100"/>
      <c r="Q26" s="100"/>
      <c r="R26" s="100">
        <f>SUM(D26:Q26)</f>
        <v>7.4999999999999997E-2</v>
      </c>
      <c r="S26" s="104">
        <f>SUM(C24*R26)</f>
        <v>0.6</v>
      </c>
      <c r="T26" s="105">
        <v>90</v>
      </c>
      <c r="U26" s="106">
        <f>SUM(S26*T26)</f>
        <v>54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0.5</v>
      </c>
      <c r="P30" s="100"/>
      <c r="Q30" s="100"/>
      <c r="R30" s="107">
        <v>2</v>
      </c>
      <c r="S30" s="104">
        <v>2</v>
      </c>
      <c r="T30" s="105">
        <v>10</v>
      </c>
      <c r="U30" s="106">
        <f t="shared" si="0"/>
        <v>20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7">
        <f t="shared" ref="R31:R55" si="1">SUM(D31:Q31)</f>
        <v>0</v>
      </c>
      <c r="S31" s="104">
        <f>SUM(C24*R31)</f>
        <v>0</v>
      </c>
      <c r="T31" s="105">
        <v>350</v>
      </c>
      <c r="U31" s="106">
        <f t="shared" si="0"/>
        <v>0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0"/>
      <c r="L32" s="109">
        <v>0.06</v>
      </c>
      <c r="M32" s="100"/>
      <c r="N32" s="100"/>
      <c r="O32" s="100"/>
      <c r="P32" s="100"/>
      <c r="Q32" s="100"/>
      <c r="R32" s="107">
        <f t="shared" si="1"/>
        <v>0.06</v>
      </c>
      <c r="S32" s="104">
        <f>SUM(C24*R32)</f>
        <v>0.48</v>
      </c>
      <c r="T32" s="105">
        <v>207</v>
      </c>
      <c r="U32" s="106">
        <f t="shared" si="0"/>
        <v>99.36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>
        <f t="shared" si="1"/>
        <v>0</v>
      </c>
      <c r="S33" s="104">
        <f>SUM(C24*R33)</f>
        <v>0</v>
      </c>
      <c r="T33" s="105">
        <v>270</v>
      </c>
      <c r="U33" s="106">
        <f t="shared" si="0"/>
        <v>0</v>
      </c>
    </row>
    <row r="34" spans="1:21" ht="15.75">
      <c r="A34" s="102" t="s">
        <v>62</v>
      </c>
      <c r="B34" s="103"/>
      <c r="C34" s="103" t="s">
        <v>44</v>
      </c>
      <c r="D34" s="100">
        <v>0.106</v>
      </c>
      <c r="E34" s="100"/>
      <c r="F34" s="100"/>
      <c r="G34" s="100">
        <v>0.05</v>
      </c>
      <c r="H34" s="100"/>
      <c r="I34" s="100"/>
      <c r="J34" s="100"/>
      <c r="K34" s="100"/>
      <c r="L34" s="100">
        <v>2.1000000000000001E-2</v>
      </c>
      <c r="M34" s="100"/>
      <c r="N34" s="100"/>
      <c r="O34" s="100">
        <v>7.2999999999999995E-2</v>
      </c>
      <c r="P34" s="100"/>
      <c r="Q34" s="100"/>
      <c r="R34" s="107">
        <f t="shared" si="1"/>
        <v>0.25</v>
      </c>
      <c r="S34" s="104">
        <f>SUM(C24*R34)</f>
        <v>2</v>
      </c>
      <c r="T34" s="105">
        <v>90</v>
      </c>
      <c r="U34" s="106">
        <f t="shared" si="0"/>
        <v>180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7.0000000000000001E-3</v>
      </c>
      <c r="E36" s="100"/>
      <c r="F36" s="100"/>
      <c r="G36" s="100"/>
      <c r="H36" s="100"/>
      <c r="I36" s="100"/>
      <c r="J36" s="100"/>
      <c r="K36" s="100">
        <v>1E-3</v>
      </c>
      <c r="L36" s="100">
        <v>3.0000000000000001E-3</v>
      </c>
      <c r="M36" s="100"/>
      <c r="N36" s="100"/>
      <c r="O36" s="100">
        <v>3.0000000000000001E-3</v>
      </c>
      <c r="P36" s="100"/>
      <c r="Q36" s="100"/>
      <c r="R36" s="107">
        <f t="shared" si="1"/>
        <v>1.3999999999999999E-2</v>
      </c>
      <c r="S36" s="104">
        <f>SUM(C24*R36)</f>
        <v>0.11199999999999999</v>
      </c>
      <c r="T36" s="105">
        <v>500</v>
      </c>
      <c r="U36" s="106">
        <f t="shared" si="0"/>
        <v>55.999999999999993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2E-3</v>
      </c>
      <c r="K37" s="100">
        <v>4.0000000000000001E-3</v>
      </c>
      <c r="L37" s="100"/>
      <c r="M37" s="100"/>
      <c r="N37" s="100"/>
      <c r="O37" s="100"/>
      <c r="P37" s="100"/>
      <c r="Q37" s="100"/>
      <c r="R37" s="107">
        <f t="shared" si="1"/>
        <v>6.0000000000000001E-3</v>
      </c>
      <c r="S37" s="104">
        <f>SUM(C24*R37)</f>
        <v>4.8000000000000001E-2</v>
      </c>
      <c r="T37" s="105">
        <v>110</v>
      </c>
      <c r="U37" s="106">
        <f t="shared" si="0"/>
        <v>5.28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/>
      <c r="K38" s="100">
        <v>2.1999999999999999E-2</v>
      </c>
      <c r="L38" s="100"/>
      <c r="M38" s="100"/>
      <c r="N38" s="100"/>
      <c r="O38" s="100"/>
      <c r="P38" s="100"/>
      <c r="Q38" s="100"/>
      <c r="R38" s="107">
        <f t="shared" si="1"/>
        <v>2.1999999999999999E-2</v>
      </c>
      <c r="S38" s="104">
        <f>SUM(C24*R38)</f>
        <v>0.17599999999999999</v>
      </c>
      <c r="T38" s="105">
        <v>230</v>
      </c>
      <c r="U38" s="106">
        <f t="shared" si="0"/>
        <v>40.479999999999997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>
        <v>0.02</v>
      </c>
      <c r="G39" s="100"/>
      <c r="H39" s="100"/>
      <c r="I39" s="100"/>
      <c r="J39" s="100"/>
      <c r="K39" s="100"/>
      <c r="L39" s="100"/>
      <c r="M39" s="100"/>
      <c r="N39" s="100"/>
      <c r="O39" s="100">
        <v>0.01</v>
      </c>
      <c r="P39" s="100"/>
      <c r="Q39" s="100"/>
      <c r="R39" s="107">
        <f t="shared" si="1"/>
        <v>0.03</v>
      </c>
      <c r="S39" s="104">
        <f>SUM(C24*R39)</f>
        <v>0.24</v>
      </c>
      <c r="T39" s="105">
        <v>360</v>
      </c>
      <c r="U39" s="106">
        <f t="shared" si="0"/>
        <v>86.399999999999991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7">
        <f t="shared" si="1"/>
        <v>0</v>
      </c>
      <c r="S40" s="104">
        <f>SUM(C24*R40)</f>
        <v>0</v>
      </c>
      <c r="T40" s="105">
        <v>550</v>
      </c>
      <c r="U40" s="106">
        <f t="shared" si="0"/>
        <v>0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1.0999999999999999E-2</v>
      </c>
      <c r="J41" s="100">
        <v>0.01</v>
      </c>
      <c r="K41" s="100">
        <v>0.03</v>
      </c>
      <c r="L41" s="100"/>
      <c r="M41" s="100"/>
      <c r="N41" s="100"/>
      <c r="O41" s="100"/>
      <c r="P41" s="100"/>
      <c r="Q41" s="100"/>
      <c r="R41" s="107">
        <f t="shared" si="1"/>
        <v>5.0999999999999997E-2</v>
      </c>
      <c r="S41" s="104">
        <f>SUM(C24*R41)</f>
        <v>0.40799999999999997</v>
      </c>
      <c r="T41" s="105">
        <v>30</v>
      </c>
      <c r="U41" s="106">
        <f t="shared" si="0"/>
        <v>12.239999999999998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0.01</v>
      </c>
      <c r="K42" s="100">
        <v>1.4999999999999999E-2</v>
      </c>
      <c r="L42" s="100"/>
      <c r="M42" s="100"/>
      <c r="N42" s="100"/>
      <c r="O42" s="100"/>
      <c r="P42" s="100"/>
      <c r="Q42" s="100"/>
      <c r="R42" s="107">
        <f t="shared" si="1"/>
        <v>2.5000000000000001E-2</v>
      </c>
      <c r="S42" s="104">
        <f>SUM(C24*R42)</f>
        <v>0.2</v>
      </c>
      <c r="T42" s="105">
        <v>26</v>
      </c>
      <c r="U42" s="106">
        <f t="shared" si="0"/>
        <v>5.2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>
        <v>3.3000000000000002E-2</v>
      </c>
      <c r="J43" s="109">
        <v>2.9000000000000001E-2</v>
      </c>
      <c r="K43" s="100">
        <v>0.03</v>
      </c>
      <c r="L43" s="100"/>
      <c r="M43" s="100"/>
      <c r="N43" s="100"/>
      <c r="O43" s="100"/>
      <c r="P43" s="100"/>
      <c r="Q43" s="100"/>
      <c r="R43" s="107">
        <f t="shared" si="1"/>
        <v>9.1999999999999998E-2</v>
      </c>
      <c r="S43" s="104">
        <f>SUM(C24*R43)</f>
        <v>0.73599999999999999</v>
      </c>
      <c r="T43" s="105">
        <v>50</v>
      </c>
      <c r="U43" s="106">
        <f t="shared" si="0"/>
        <v>36.799999999999997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/>
      <c r="K44" s="100">
        <v>3.6999999999999998E-2</v>
      </c>
      <c r="L44" s="100"/>
      <c r="M44" s="100"/>
      <c r="N44" s="100"/>
      <c r="O44" s="100"/>
      <c r="P44" s="100"/>
      <c r="Q44" s="100"/>
      <c r="R44" s="107">
        <f t="shared" si="1"/>
        <v>3.6999999999999998E-2</v>
      </c>
      <c r="S44" s="104">
        <f>SUM(C24*R44)</f>
        <v>0.29599999999999999</v>
      </c>
      <c r="T44" s="105">
        <v>25</v>
      </c>
      <c r="U44" s="106">
        <f t="shared" si="0"/>
        <v>7.3999999999999995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7">
        <f t="shared" si="1"/>
        <v>0</v>
      </c>
      <c r="S45" s="104">
        <f>SUM(C24*R45)</f>
        <v>0</v>
      </c>
      <c r="T45" s="105">
        <v>23</v>
      </c>
      <c r="U45" s="106">
        <f t="shared" si="0"/>
        <v>0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/>
      <c r="P46" s="100">
        <v>1E-3</v>
      </c>
      <c r="Q46" s="100"/>
      <c r="R46" s="107">
        <f t="shared" si="1"/>
        <v>2E-3</v>
      </c>
      <c r="S46" s="104">
        <f>SUM(C24*R46)</f>
        <v>1.6E-2</v>
      </c>
      <c r="T46" s="105">
        <v>315</v>
      </c>
      <c r="U46" s="106">
        <f t="shared" si="0"/>
        <v>5.04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0</v>
      </c>
      <c r="S48" s="104">
        <f>SUM(C24*R48)</f>
        <v>0</v>
      </c>
      <c r="T48" s="105">
        <v>500</v>
      </c>
      <c r="U48" s="106">
        <f t="shared" si="0"/>
        <v>0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7">
        <f t="shared" si="1"/>
        <v>0</v>
      </c>
      <c r="S49" s="104">
        <f>SUM(C24*R49)</f>
        <v>0</v>
      </c>
      <c r="T49" s="105">
        <v>345</v>
      </c>
      <c r="U49" s="106">
        <f t="shared" si="0"/>
        <v>0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7">
        <f t="shared" si="1"/>
        <v>0</v>
      </c>
      <c r="S51" s="104">
        <f>SUM(C24*R51)</f>
        <v>0</v>
      </c>
      <c r="T51" s="105">
        <v>200</v>
      </c>
      <c r="U51" s="106">
        <f t="shared" si="0"/>
        <v>0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>
        <v>1E-3</v>
      </c>
      <c r="L52" s="100"/>
      <c r="M52" s="100"/>
      <c r="N52" s="100"/>
      <c r="O52" s="100">
        <v>3.2000000000000001E-2</v>
      </c>
      <c r="P52" s="100"/>
      <c r="Q52" s="100"/>
      <c r="R52" s="107">
        <f t="shared" si="1"/>
        <v>3.3000000000000002E-2</v>
      </c>
      <c r="S52" s="104">
        <f>SUM(C24*R52)</f>
        <v>0.26400000000000001</v>
      </c>
      <c r="T52" s="105">
        <v>41</v>
      </c>
      <c r="U52" s="106">
        <f t="shared" si="0"/>
        <v>10.824</v>
      </c>
    </row>
    <row r="53" spans="1:21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</v>
      </c>
      <c r="S53" s="104">
        <f>SUM(C24*R53)</f>
        <v>0</v>
      </c>
      <c r="T53" s="105">
        <v>40</v>
      </c>
      <c r="U53" s="106">
        <f t="shared" si="0"/>
        <v>0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7">
        <f t="shared" si="1"/>
        <v>0</v>
      </c>
      <c r="S54" s="104">
        <f>SUM(C24*R54)</f>
        <v>0</v>
      </c>
      <c r="T54" s="105">
        <v>60</v>
      </c>
      <c r="U54" s="106">
        <f t="shared" si="0"/>
        <v>0</v>
      </c>
    </row>
    <row r="55" spans="1:21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0</v>
      </c>
      <c r="S55" s="104">
        <f>SUM(C24*R55)</f>
        <v>0</v>
      </c>
      <c r="T55" s="105">
        <v>53</v>
      </c>
      <c r="U55" s="106">
        <f t="shared" si="0"/>
        <v>0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5"/>
      <c r="N57" s="74"/>
      <c r="O57" s="74"/>
      <c r="P57" s="74"/>
      <c r="Q57" s="74"/>
      <c r="R57" s="165"/>
      <c r="S57" s="177" t="s">
        <v>31</v>
      </c>
      <c r="T57" s="178"/>
      <c r="U57" s="178"/>
    </row>
    <row r="58" spans="1:21">
      <c r="A58" s="94"/>
      <c r="B58" s="78"/>
      <c r="C58" s="22" t="s">
        <v>32</v>
      </c>
      <c r="D58" s="153" t="s">
        <v>33</v>
      </c>
      <c r="E58" s="154"/>
      <c r="F58" s="154"/>
      <c r="G58" s="154"/>
      <c r="H58" s="155"/>
      <c r="I58" s="154" t="s">
        <v>118</v>
      </c>
      <c r="J58" s="154"/>
      <c r="K58" s="154"/>
      <c r="L58" s="154"/>
      <c r="M58" s="154"/>
      <c r="N58" s="155"/>
      <c r="O58" s="188" t="s">
        <v>84</v>
      </c>
      <c r="P58" s="160"/>
      <c r="Q58" s="161"/>
      <c r="R58" s="166"/>
      <c r="S58" s="189" t="s">
        <v>35</v>
      </c>
      <c r="T58" s="190"/>
      <c r="U58" s="190"/>
    </row>
    <row r="59" spans="1:21" ht="15.75" thickBot="1">
      <c r="A59" s="117"/>
      <c r="B59" s="80"/>
      <c r="C59" s="22" t="s">
        <v>36</v>
      </c>
      <c r="D59" s="156"/>
      <c r="E59" s="157"/>
      <c r="F59" s="157"/>
      <c r="G59" s="157"/>
      <c r="H59" s="158"/>
      <c r="I59" s="157"/>
      <c r="J59" s="157"/>
      <c r="K59" s="157"/>
      <c r="L59" s="157"/>
      <c r="M59" s="157"/>
      <c r="N59" s="158"/>
      <c r="O59" s="163"/>
      <c r="P59" s="163"/>
      <c r="Q59" s="164"/>
      <c r="R59" s="166"/>
      <c r="S59" s="177" t="s">
        <v>37</v>
      </c>
      <c r="T59" s="178"/>
      <c r="U59" s="178"/>
    </row>
    <row r="60" spans="1:21" ht="15" customHeight="1">
      <c r="A60" s="117"/>
      <c r="B60" s="80" t="s">
        <v>39</v>
      </c>
      <c r="C60" s="80" t="s">
        <v>40</v>
      </c>
      <c r="D60" s="182" t="s">
        <v>119</v>
      </c>
      <c r="E60" s="182" t="s">
        <v>115</v>
      </c>
      <c r="F60" s="180" t="s">
        <v>41</v>
      </c>
      <c r="G60" s="179" t="s">
        <v>120</v>
      </c>
      <c r="H60" s="180"/>
      <c r="I60" s="180" t="s">
        <v>121</v>
      </c>
      <c r="J60" s="182" t="s">
        <v>122</v>
      </c>
      <c r="K60" s="182" t="s">
        <v>123</v>
      </c>
      <c r="L60" s="179" t="s">
        <v>124</v>
      </c>
      <c r="M60" s="179" t="s">
        <v>115</v>
      </c>
      <c r="N60" s="179" t="s">
        <v>117</v>
      </c>
      <c r="O60" s="179" t="s">
        <v>125</v>
      </c>
      <c r="P60" s="179" t="s">
        <v>126</v>
      </c>
      <c r="Q60" s="182"/>
      <c r="R60" s="167"/>
      <c r="S60" s="109"/>
      <c r="T60" s="118"/>
      <c r="U60" s="119"/>
    </row>
    <row r="61" spans="1:21">
      <c r="A61" s="117"/>
      <c r="B61" s="80"/>
      <c r="C61" s="80" t="s">
        <v>45</v>
      </c>
      <c r="D61" s="183"/>
      <c r="E61" s="183"/>
      <c r="F61" s="183"/>
      <c r="G61" s="180"/>
      <c r="H61" s="183"/>
      <c r="I61" s="183"/>
      <c r="J61" s="183"/>
      <c r="K61" s="183"/>
      <c r="L61" s="180"/>
      <c r="M61" s="180"/>
      <c r="N61" s="180"/>
      <c r="O61" s="180"/>
      <c r="P61" s="180"/>
      <c r="Q61" s="183"/>
      <c r="R61" s="167"/>
      <c r="S61" s="120" t="s">
        <v>46</v>
      </c>
      <c r="T61" s="4"/>
      <c r="U61" s="5"/>
    </row>
    <row r="62" spans="1:21">
      <c r="A62" s="107"/>
      <c r="B62" s="121"/>
      <c r="C62" s="121"/>
      <c r="D62" s="184"/>
      <c r="E62" s="184"/>
      <c r="F62" s="184"/>
      <c r="G62" s="181"/>
      <c r="H62" s="184"/>
      <c r="I62" s="184"/>
      <c r="J62" s="184"/>
      <c r="K62" s="184"/>
      <c r="L62" s="181"/>
      <c r="M62" s="181"/>
      <c r="N62" s="181"/>
      <c r="O62" s="181"/>
      <c r="P62" s="181"/>
      <c r="Q62" s="184"/>
      <c r="R62" s="168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>
        <v>8.0000000000000002E-3</v>
      </c>
      <c r="K63" s="100"/>
      <c r="L63" s="100"/>
      <c r="M63" s="100"/>
      <c r="N63" s="100"/>
      <c r="O63" s="100"/>
      <c r="P63" s="100"/>
      <c r="Q63" s="100"/>
      <c r="R63" s="107">
        <f>SUM(D63:Q63)</f>
        <v>8.0000000000000002E-3</v>
      </c>
      <c r="S63" s="104">
        <f>SUM(C24*R63)</f>
        <v>6.4000000000000001E-2</v>
      </c>
      <c r="T63" s="105">
        <v>70</v>
      </c>
      <c r="U63" s="106">
        <f t="shared" ref="U63:U83" si="2">SUM(S63*T63)</f>
        <v>4.4800000000000004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>SUM(D64:Q64)</f>
        <v>0</v>
      </c>
      <c r="S64" s="104">
        <f>SUM(C24*R64)</f>
        <v>0</v>
      </c>
      <c r="T64" s="105">
        <v>55</v>
      </c>
      <c r="U64" s="106">
        <f t="shared" si="2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7">
        <f>SUM(D65:Q65)</f>
        <v>0</v>
      </c>
      <c r="S65" s="104">
        <f>SUM(C24*R65)</f>
        <v>0</v>
      </c>
      <c r="T65" s="105">
        <v>100</v>
      </c>
      <c r="U65" s="106">
        <f t="shared" si="2"/>
        <v>0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7">
        <f>SUM(D66:Q66)</f>
        <v>0</v>
      </c>
      <c r="S66" s="104">
        <f>SUM(C24*R66)</f>
        <v>0</v>
      </c>
      <c r="T66" s="105">
        <v>31</v>
      </c>
      <c r="U66" s="106">
        <f t="shared" si="2"/>
        <v>0</v>
      </c>
    </row>
    <row r="67" spans="1:21" ht="15.75">
      <c r="A67" s="108" t="s">
        <v>89</v>
      </c>
      <c r="B67" s="103"/>
      <c r="C67" s="103" t="s">
        <v>44</v>
      </c>
      <c r="D67" s="100">
        <v>3.7999999999999999E-2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>SUM(D67:Q67)</f>
        <v>3.7999999999999999E-2</v>
      </c>
      <c r="S67" s="104">
        <f>SUM(C24*R67)</f>
        <v>0.30399999999999999</v>
      </c>
      <c r="T67" s="105">
        <v>40</v>
      </c>
      <c r="U67" s="106">
        <f t="shared" si="2"/>
        <v>12.16</v>
      </c>
    </row>
    <row r="68" spans="1:21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v>0</v>
      </c>
      <c r="S68" s="104">
        <f>SUM(C24*R68)</f>
        <v>0</v>
      </c>
      <c r="T68" s="105">
        <v>50</v>
      </c>
      <c r="U68" s="106">
        <f t="shared" si="2"/>
        <v>0</v>
      </c>
    </row>
    <row r="69" spans="1:21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3">SUM(D69:Q69)</f>
        <v>0</v>
      </c>
      <c r="S69" s="104">
        <f>R69*C24</f>
        <v>0</v>
      </c>
      <c r="T69" s="105">
        <v>70</v>
      </c>
      <c r="U69" s="106">
        <f t="shared" si="2"/>
        <v>0</v>
      </c>
    </row>
    <row r="70" spans="1:21" ht="15.75">
      <c r="A70" s="102" t="s">
        <v>92</v>
      </c>
      <c r="B70" s="103"/>
      <c r="C70" s="103" t="s">
        <v>44</v>
      </c>
      <c r="D70" s="100">
        <v>2E-3</v>
      </c>
      <c r="E70" s="100"/>
      <c r="F70" s="100"/>
      <c r="G70" s="100">
        <v>7.0000000000000001E-3</v>
      </c>
      <c r="H70" s="100"/>
      <c r="I70" s="100"/>
      <c r="J70" s="100"/>
      <c r="K70" s="100"/>
      <c r="L70" s="100"/>
      <c r="M70" s="100"/>
      <c r="N70" s="100">
        <v>1.4999999999999999E-2</v>
      </c>
      <c r="O70" s="100">
        <v>2E-3</v>
      </c>
      <c r="P70" s="100">
        <v>7.0000000000000001E-3</v>
      </c>
      <c r="Q70" s="100"/>
      <c r="R70" s="107">
        <f t="shared" si="3"/>
        <v>3.3000000000000002E-2</v>
      </c>
      <c r="S70" s="104">
        <f>R70*C24</f>
        <v>0.26400000000000001</v>
      </c>
      <c r="T70" s="105">
        <v>60</v>
      </c>
      <c r="U70" s="106">
        <f t="shared" si="2"/>
        <v>15.84</v>
      </c>
    </row>
    <row r="71" spans="1:21" ht="15.75">
      <c r="A71" s="102" t="s">
        <v>93</v>
      </c>
      <c r="B71" s="103"/>
      <c r="C71" s="103" t="s">
        <v>44</v>
      </c>
      <c r="D71" s="100">
        <v>6.9999999999999999E-4</v>
      </c>
      <c r="E71" s="100"/>
      <c r="F71" s="100"/>
      <c r="G71" s="100"/>
      <c r="H71" s="100"/>
      <c r="I71" s="100">
        <v>5.0000000000000001E-4</v>
      </c>
      <c r="J71" s="100">
        <v>2.9999999999999997E-4</v>
      </c>
      <c r="K71" s="100">
        <v>5.0000000000000001E-4</v>
      </c>
      <c r="L71" s="100"/>
      <c r="M71" s="100"/>
      <c r="N71" s="100"/>
      <c r="O71" s="100"/>
      <c r="P71" s="100"/>
      <c r="Q71" s="100"/>
      <c r="R71" s="107">
        <f t="shared" si="3"/>
        <v>2E-3</v>
      </c>
      <c r="S71" s="104">
        <f>R71*C24</f>
        <v>1.6E-2</v>
      </c>
      <c r="T71" s="105">
        <v>12</v>
      </c>
      <c r="U71" s="106">
        <f>SUM(S71*T71)</f>
        <v>0.192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>
        <v>1.4E-2</v>
      </c>
      <c r="J72" s="100"/>
      <c r="K72" s="100"/>
      <c r="L72" s="100"/>
      <c r="M72" s="100"/>
      <c r="N72" s="100"/>
      <c r="O72" s="100"/>
      <c r="P72" s="100"/>
      <c r="Q72" s="100"/>
      <c r="R72" s="107">
        <f t="shared" si="3"/>
        <v>1.4E-2</v>
      </c>
      <c r="S72" s="104">
        <f>SUM(C24*R72)</f>
        <v>0.112</v>
      </c>
      <c r="T72" s="105">
        <v>150</v>
      </c>
      <c r="U72" s="106">
        <f t="shared" si="2"/>
        <v>16.8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>
        <v>1.2E-2</v>
      </c>
      <c r="J73" s="100"/>
      <c r="K73" s="100"/>
      <c r="L73" s="100"/>
      <c r="M73" s="100"/>
      <c r="N73" s="100"/>
      <c r="O73" s="100"/>
      <c r="P73" s="100"/>
      <c r="Q73" s="100"/>
      <c r="R73" s="107">
        <f t="shared" si="3"/>
        <v>1.2E-2</v>
      </c>
      <c r="S73" s="104">
        <f>SUM(C24*R73)</f>
        <v>9.6000000000000002E-2</v>
      </c>
      <c r="T73" s="105">
        <v>180</v>
      </c>
      <c r="U73" s="106">
        <f t="shared" si="2"/>
        <v>17.28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7">
        <f t="shared" si="3"/>
        <v>0</v>
      </c>
      <c r="S74" s="104">
        <f>SUM(C24*R74)</f>
        <v>0</v>
      </c>
      <c r="T74" s="105">
        <v>200</v>
      </c>
      <c r="U74" s="106">
        <f t="shared" si="2"/>
        <v>0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3"/>
        <v>0</v>
      </c>
      <c r="S75" s="104">
        <f>SUM(C24*R75)</f>
        <v>0</v>
      </c>
      <c r="T75" s="105">
        <v>100</v>
      </c>
      <c r="U75" s="106">
        <f t="shared" si="2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3"/>
        <v>0</v>
      </c>
      <c r="S76" s="104">
        <v>0</v>
      </c>
      <c r="T76" s="105">
        <v>160</v>
      </c>
      <c r="U76" s="106">
        <f t="shared" si="2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7">
        <f t="shared" si="3"/>
        <v>0</v>
      </c>
      <c r="S77" s="104">
        <f>SUM(C24*R77)</f>
        <v>0</v>
      </c>
      <c r="T77" s="105">
        <v>150</v>
      </c>
      <c r="U77" s="106">
        <f t="shared" si="2"/>
        <v>0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3"/>
        <v>0</v>
      </c>
      <c r="S78" s="104">
        <f>SUM(C24*R78)</f>
        <v>0</v>
      </c>
      <c r="T78" s="105">
        <v>190</v>
      </c>
      <c r="U78" s="106">
        <f t="shared" si="2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3"/>
        <v>0</v>
      </c>
      <c r="S79" s="104">
        <f>SUM(C24*R79)</f>
        <v>0</v>
      </c>
      <c r="T79" s="105">
        <v>195</v>
      </c>
      <c r="U79" s="106">
        <f t="shared" si="2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3"/>
        <v>0</v>
      </c>
      <c r="S80" s="104">
        <v>0</v>
      </c>
      <c r="T80" s="105">
        <v>165</v>
      </c>
      <c r="U80" s="106">
        <f t="shared" si="2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2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2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>
        <v>0.02</v>
      </c>
      <c r="O83" s="100"/>
      <c r="P83" s="100"/>
      <c r="Q83" s="100"/>
      <c r="R83" s="107">
        <f>SUM(D83:Q83)</f>
        <v>0.02</v>
      </c>
      <c r="S83" s="104">
        <f>SUM(C24*R83)</f>
        <v>0.16</v>
      </c>
      <c r="T83" s="105">
        <v>300</v>
      </c>
      <c r="U83" s="106">
        <f t="shared" si="2"/>
        <v>48</v>
      </c>
    </row>
    <row r="84" spans="1:21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7">
        <f>SUM(D84:Q84)</f>
        <v>0</v>
      </c>
      <c r="S84" s="104">
        <f>SUM(C24*R84)</f>
        <v>0</v>
      </c>
      <c r="T84" s="129">
        <v>110</v>
      </c>
      <c r="U84" s="106">
        <f>SUM(S84*T84)</f>
        <v>0</v>
      </c>
    </row>
    <row r="85" spans="1:21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/>
      <c r="S85" s="104"/>
      <c r="T85" s="96"/>
      <c r="U85" s="130">
        <v>733.77</v>
      </c>
    </row>
    <row r="86" spans="1:21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31"/>
      <c r="S86" s="132"/>
      <c r="T86" s="96"/>
      <c r="U86" s="106">
        <f>SUM(U85/C24)</f>
        <v>91.721249999999998</v>
      </c>
    </row>
    <row r="87" spans="1:21">
      <c r="S87" s="10"/>
      <c r="T87" s="11"/>
    </row>
    <row r="88" spans="1:21">
      <c r="A88" s="21" t="s">
        <v>107</v>
      </c>
      <c r="I88" s="7"/>
      <c r="J88" s="133"/>
      <c r="S88" s="10"/>
      <c r="T88" s="11"/>
    </row>
    <row r="89" spans="1:21">
      <c r="A89" s="21" t="s">
        <v>108</v>
      </c>
      <c r="S89" s="10"/>
      <c r="T89" s="11"/>
    </row>
    <row r="90" spans="1:21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N90" t="s">
        <v>28</v>
      </c>
      <c r="S90" s="10"/>
      <c r="T90" s="11"/>
    </row>
    <row r="91" spans="1:21">
      <c r="A91" s="21" t="s">
        <v>112</v>
      </c>
      <c r="I91" t="s">
        <v>113</v>
      </c>
      <c r="S91" s="10"/>
      <c r="T91" s="11"/>
    </row>
  </sheetData>
  <mergeCells count="53">
    <mergeCell ref="I58:N59"/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S57:U57"/>
    <mergeCell ref="O60:O62"/>
    <mergeCell ref="P60:P62"/>
    <mergeCell ref="Q60:Q62"/>
    <mergeCell ref="H21:H23"/>
    <mergeCell ref="I21:I23"/>
    <mergeCell ref="J21:J23"/>
    <mergeCell ref="K21:K23"/>
    <mergeCell ref="L21:L23"/>
    <mergeCell ref="N21:N23"/>
    <mergeCell ref="O21:O23"/>
    <mergeCell ref="P21:P23"/>
    <mergeCell ref="Q21:Q23"/>
    <mergeCell ref="R57:R62"/>
    <mergeCell ref="N60:N62"/>
    <mergeCell ref="D58:H59"/>
    <mergeCell ref="S18:U18"/>
    <mergeCell ref="D19:H20"/>
    <mergeCell ref="I19:N20"/>
    <mergeCell ref="O19:Q20"/>
    <mergeCell ref="S19:U19"/>
    <mergeCell ref="S20:U20"/>
    <mergeCell ref="R18:R23"/>
    <mergeCell ref="D21:D23"/>
    <mergeCell ref="E21:E23"/>
    <mergeCell ref="F21:F23"/>
    <mergeCell ref="G21:G23"/>
    <mergeCell ref="M21:M23"/>
    <mergeCell ref="B8:D8"/>
    <mergeCell ref="E8:F8"/>
    <mergeCell ref="B9:D9"/>
    <mergeCell ref="E9:F9"/>
    <mergeCell ref="B10:D10"/>
    <mergeCell ref="A6:D6"/>
    <mergeCell ref="E6:F6"/>
    <mergeCell ref="S6:U6"/>
    <mergeCell ref="A7:D7"/>
    <mergeCell ref="E7:F7"/>
    <mergeCell ref="S7:U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2024-12-09T05:15:46Z</dcterms:modified>
</cp:coreProperties>
</file>