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<sst xmlns="http://schemas.openxmlformats.org/spreadsheetml/2006/main" count="208" uniqueCount="129">
  <si>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</si>
  <si>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</si>
  <si>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</si>
  <si>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</si>
  <si>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N11</t>
  </si>
  <si>
    <r>
      <rPr>
        <sz val="8"/>
        <rFont val="Arial Cyr"/>
        <charset val="204"/>
      </rPr>
      <t>"15"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</si>
  <si>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</si>
  <si>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</si>
  <si>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</si>
  <si>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</si>
  <si>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</si>
  <si>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</si>
  <si>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</si>
  <si>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</si>
  <si>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</si>
  <si>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</si>
  <si>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</si>
  <si>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</si>
  <si>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</si>
  <si>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</si>
  <si>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</si>
  <si>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</si>
  <si>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</si>
  <si>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</si>
  <si>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</si>
  <si>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</si>
  <si>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</si>
  <si>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</si>
  <si>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</si>
  <si>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</si>
  <si>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</si>
  <si>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</si>
  <si>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</si>
  <si>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</si>
  <si>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</si>
  <si>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</si>
  <si>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</si>
  <si>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</si>
  <si>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</si>
  <si>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</si>
  <si>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</si>
  <si>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</si>
  <si>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</si>
  <si>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</si>
  <si>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пшенная</t>
  </si>
  <si>
    <t>Хлеб</t>
  </si>
  <si>
    <t>Масло сливочное порционно</t>
  </si>
  <si>
    <t>Чай с молоком и сахаром</t>
  </si>
  <si>
    <t>Салат из соленых огурцов с луком</t>
  </si>
  <si>
    <t>Борщ с капустой и картофелем со сметаной</t>
  </si>
  <si>
    <t>Каша перловая рассыпчатая</t>
  </si>
  <si>
    <t>Котлеты из курицы</t>
  </si>
  <si>
    <t>Напиток лимонный</t>
  </si>
  <si>
    <t>Сырники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</si>
  <si>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</si>
  <si>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</si>
  <si>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</si>
  <si>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</si>
  <si>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</si>
  <si>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</si>
  <si>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</si>
  <si>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</si>
  <si>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</si>
  <si>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</si>
  <si>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</si>
  <si>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</si>
  <si>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</si>
  <si>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</si>
  <si>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</si>
  <si>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</si>
  <si>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шт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</si>
  <si>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</si>
  <si>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</si>
  <si>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</si>
  <si>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</si>
  <si>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</si>
  <si>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</si>
  <si>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</si>
  <si>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</si>
  <si>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</si>
  <si>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</si>
  <si>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</si>
  <si>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</si>
  <si>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</si>
  <si>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</si>
  <si>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</si>
  <si>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</si>
  <si>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</si>
  <si>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</si>
  <si>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</si>
  <si>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</si>
  <si>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</si>
  <si>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</si>
  <si>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</si>
  <si>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</si>
  <si>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</si>
  <si>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</si>
  <si>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</si>
  <si>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</si>
  <si>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</si>
  <si>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</si>
  <si>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</si>
  <si>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</si>
  <si>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</si>
  <si>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</si>
  <si>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</si>
  <si>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</si>
  <si>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</si>
  <si>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</si>
  <si>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</si>
  <si>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</si>
  <si>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</si>
  <si>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</si>
  <si>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</si>
  <si>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</si>
  <si>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</si>
  <si>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</si>
  <si>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</si>
  <si>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</si>
  <si>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</si>
  <si>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</si>
  <si>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</si>
  <si>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</si>
  <si>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</si>
  <si>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</si>
  <si>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</si>
  <si>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________________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</si>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</sst>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6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7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7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8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9" fillId="0" borderId="26" xfId="0" applyFont="1" applyBorder="1" applyAlignment="1">
      <alignment horizontal="center" vertical="center"/>
    </xf>
    <xf numFmtId="0" fontId="0" fillId="0" borderId="7" xfId="0" applyBorder="1"/>
    <xf numFmtId="0" fontId="9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7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7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29" workbookViewId="0">
      <selection activeCell="T8" sqref="T8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7.85714285714286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11.895238095238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3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3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4" t="s">
        <v>4</v>
      </c>
      <c r="O3" s="1"/>
      <c r="P3" s="1"/>
      <c r="Q3" s="3"/>
      <c r="R3" s="3"/>
      <c r="S3" s="103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4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5"/>
      <c r="M5" s="2"/>
      <c r="N5" s="1"/>
      <c r="O5" s="1"/>
      <c r="P5" s="1"/>
      <c r="Q5" s="1"/>
      <c r="R5" s="1"/>
      <c r="S5" s="104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76" t="s">
        <v>8</v>
      </c>
      <c r="K6" s="77"/>
      <c r="L6" s="78"/>
      <c r="M6" s="79"/>
      <c r="N6" s="1"/>
      <c r="S6" s="105" t="s">
        <v>9</v>
      </c>
      <c r="T6" s="106"/>
      <c r="U6" s="107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0" t="s">
        <v>12</v>
      </c>
      <c r="K7" s="3"/>
      <c r="L7" s="81"/>
      <c r="M7" s="10" t="s">
        <v>13</v>
      </c>
      <c r="S7" s="108" t="s">
        <v>14</v>
      </c>
      <c r="T7" s="109"/>
      <c r="U7" s="110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0" t="s">
        <v>18</v>
      </c>
      <c r="K8" s="3"/>
      <c r="L8" s="81"/>
      <c r="M8" s="10" t="s">
        <v>19</v>
      </c>
      <c r="S8" s="111"/>
      <c r="U8" s="112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0" t="s">
        <v>23</v>
      </c>
      <c r="K9" s="3"/>
      <c r="L9" s="81"/>
      <c r="M9" s="82"/>
      <c r="O9" s="83">
        <v>45762</v>
      </c>
      <c r="P9" s="83"/>
      <c r="Q9" s="113"/>
      <c r="R9" s="113"/>
      <c r="S9" s="114"/>
      <c r="T9" s="115"/>
      <c r="U9" s="116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4"/>
      <c r="L10" s="85"/>
      <c r="M10" s="82"/>
      <c r="S10" s="117"/>
      <c r="T10" s="36"/>
      <c r="U10" s="118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86"/>
      <c r="M11" s="87"/>
      <c r="N11" s="2" t="s">
        <v>25</v>
      </c>
      <c r="O11" s="1" t="s">
        <v>26</v>
      </c>
      <c r="P11" s="1"/>
      <c r="Q11" s="1"/>
      <c r="R11" s="1" t="s">
        <v>27</v>
      </c>
      <c r="S11" s="114"/>
      <c r="T11" s="115"/>
      <c r="U11" s="116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88"/>
      <c r="S12" s="111"/>
      <c r="U12" s="112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594</v>
      </c>
      <c r="K13" s="89"/>
      <c r="L13" s="25"/>
      <c r="M13" s="90">
        <f>U85</f>
        <v>589.97</v>
      </c>
      <c r="N13" s="2" t="s">
        <v>28</v>
      </c>
      <c r="O13" s="1"/>
      <c r="P13" s="1"/>
      <c r="Q13" s="1"/>
      <c r="R13" s="1"/>
      <c r="S13" s="114"/>
      <c r="T13" s="115"/>
      <c r="U13" s="116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1"/>
      <c r="U14" s="112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2"/>
      <c r="N15" s="2" t="s">
        <v>29</v>
      </c>
      <c r="S15" s="119" t="s">
        <v>30</v>
      </c>
      <c r="T15" s="120"/>
      <c r="U15" s="121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1"/>
      <c r="L16" s="91"/>
      <c r="M16" s="92"/>
      <c r="S16" s="104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2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3" t="s">
        <v>32</v>
      </c>
      <c r="N18" s="36"/>
      <c r="O18" s="36"/>
      <c r="P18" s="36"/>
      <c r="Q18" s="123"/>
      <c r="R18" s="123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69"/>
      <c r="O19" s="94" t="s">
        <v>37</v>
      </c>
      <c r="P19" s="95"/>
      <c r="Q19" s="124"/>
      <c r="R19" s="125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71"/>
      <c r="O20" s="96"/>
      <c r="P20" s="97"/>
      <c r="Q20" s="126"/>
      <c r="R20" s="125"/>
      <c r="S20" s="7" t="s">
        <v>40</v>
      </c>
      <c r="T20" s="5"/>
      <c r="U20" s="5"/>
    </row>
    <row r="2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7" t="s">
        <v>48</v>
      </c>
      <c r="J21" s="48" t="s">
        <v>49</v>
      </c>
      <c r="K21" s="47" t="s">
        <v>50</v>
      </c>
      <c r="L21" s="47" t="s">
        <v>51</v>
      </c>
      <c r="M21" s="47" t="s">
        <v>52</v>
      </c>
      <c r="N21" s="98" t="s">
        <v>45</v>
      </c>
      <c r="O21" s="48" t="s">
        <v>53</v>
      </c>
      <c r="P21" s="49" t="s">
        <v>54</v>
      </c>
      <c r="Q21" s="47"/>
      <c r="R21" s="127"/>
      <c r="S21" s="128" t="s">
        <v>55</v>
      </c>
      <c r="T21" s="129"/>
      <c r="U21" s="12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99"/>
      <c r="O22" s="50"/>
      <c r="P22" s="48"/>
      <c r="Q22" s="50"/>
      <c r="R22" s="127"/>
      <c r="S22" s="130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53"/>
      <c r="N23" s="100"/>
      <c r="O23" s="53"/>
      <c r="P23" s="54"/>
      <c r="Q23" s="53"/>
      <c r="R23" s="131"/>
      <c r="S23" s="132" t="s">
        <v>60</v>
      </c>
      <c r="T23" s="133"/>
      <c r="U23" s="133"/>
    </row>
    <row r="24" spans="1:21">
      <c r="A24" s="55" t="s">
        <v>61</v>
      </c>
      <c r="B24" s="56"/>
      <c r="C24" s="56">
        <v>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4"/>
      <c r="T24" s="135"/>
      <c r="U24" s="135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75</v>
      </c>
      <c r="M25" s="60">
        <v>200</v>
      </c>
      <c r="N25" s="60">
        <v>30</v>
      </c>
      <c r="O25" s="60">
        <v>150</v>
      </c>
      <c r="P25" s="60">
        <v>200</v>
      </c>
      <c r="Q25" s="60"/>
      <c r="R25" s="68"/>
      <c r="S25" s="136"/>
      <c r="T25" s="135"/>
      <c r="U25" s="135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0.009</v>
      </c>
      <c r="M26" s="60"/>
      <c r="N26" s="60">
        <v>0.03</v>
      </c>
      <c r="O26" s="60"/>
      <c r="P26" s="60"/>
      <c r="Q26" s="60"/>
      <c r="R26" s="60">
        <f>SUM(D26:Q26)</f>
        <v>0.069</v>
      </c>
      <c r="S26" s="137">
        <f>SUM(C24*R26)</f>
        <v>0.414</v>
      </c>
      <c r="T26" s="138">
        <v>90</v>
      </c>
      <c r="U26" s="139">
        <f>SUM(S26*T26)</f>
        <v>37.26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37">
        <v>0</v>
      </c>
      <c r="T27" s="138">
        <v>102.85</v>
      </c>
      <c r="U27" s="139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2">
        <f>SUM(D28:Q28)</f>
        <v>0</v>
      </c>
      <c r="S28" s="137">
        <v>0</v>
      </c>
      <c r="T28" s="138">
        <v>75</v>
      </c>
      <c r="U28" s="139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>
        <v>0</v>
      </c>
      <c r="S29" s="137">
        <v>0</v>
      </c>
      <c r="T29" s="138">
        <v>26</v>
      </c>
      <c r="U29" s="139">
        <f t="shared" si="0"/>
        <v>0</v>
      </c>
    </row>
    <row r="30" spans="1:21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1</v>
      </c>
      <c r="P30" s="60"/>
      <c r="Q30" s="60"/>
      <c r="R30" s="72">
        <v>1</v>
      </c>
      <c r="S30" s="137">
        <v>1</v>
      </c>
      <c r="T30" s="138">
        <v>10</v>
      </c>
      <c r="U30" s="139">
        <v>11</v>
      </c>
    </row>
    <row r="31" spans="1:21">
      <c r="A31" s="63" t="s">
        <v>71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0.045</v>
      </c>
      <c r="P31" s="60"/>
      <c r="Q31" s="60"/>
      <c r="R31" s="72">
        <f t="shared" ref="R31:R55" si="1">SUM(D31:Q31)</f>
        <v>0.045</v>
      </c>
      <c r="S31" s="137">
        <f>SUM(C24*R31)</f>
        <v>0.27</v>
      </c>
      <c r="T31" s="138">
        <v>350</v>
      </c>
      <c r="U31" s="139">
        <f t="shared" si="0"/>
        <v>94.5</v>
      </c>
    </row>
    <row r="32" spans="1:21">
      <c r="A32" s="61" t="s">
        <v>72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1">
        <v>0.063</v>
      </c>
      <c r="M32" s="60"/>
      <c r="N32" s="60"/>
      <c r="O32" s="60"/>
      <c r="P32" s="60"/>
      <c r="Q32" s="60"/>
      <c r="R32" s="72">
        <f t="shared" si="1"/>
        <v>0.063</v>
      </c>
      <c r="S32" s="137">
        <f>SUM(C24*R32)</f>
        <v>0.378</v>
      </c>
      <c r="T32" s="138">
        <v>207</v>
      </c>
      <c r="U32" s="139">
        <f t="shared" si="0"/>
        <v>78.246</v>
      </c>
    </row>
    <row r="33" spans="1:21">
      <c r="A33" s="61" t="s">
        <v>73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>
        <f t="shared" si="1"/>
        <v>0</v>
      </c>
      <c r="S33" s="137">
        <f>SUM(C24*R33)</f>
        <v>0</v>
      </c>
      <c r="T33" s="138">
        <v>270</v>
      </c>
      <c r="U33" s="139">
        <f t="shared" si="0"/>
        <v>0</v>
      </c>
    </row>
    <row r="34" spans="1:21">
      <c r="A34" s="61" t="s">
        <v>74</v>
      </c>
      <c r="B34" s="62"/>
      <c r="C34" s="62" t="s">
        <v>55</v>
      </c>
      <c r="D34" s="60">
        <v>0.104</v>
      </c>
      <c r="E34" s="60"/>
      <c r="F34" s="60"/>
      <c r="G34" s="60">
        <v>0.05</v>
      </c>
      <c r="H34" s="60"/>
      <c r="I34" s="60"/>
      <c r="J34" s="60"/>
      <c r="K34" s="60"/>
      <c r="L34" s="60">
        <v>0.013</v>
      </c>
      <c r="M34" s="60"/>
      <c r="N34" s="60"/>
      <c r="O34" s="60"/>
      <c r="P34" s="60"/>
      <c r="Q34" s="60"/>
      <c r="R34" s="72">
        <f t="shared" si="1"/>
        <v>0.167</v>
      </c>
      <c r="S34" s="137">
        <f>SUM(C24*R34)</f>
        <v>1.002</v>
      </c>
      <c r="T34" s="138">
        <v>110</v>
      </c>
      <c r="U34" s="139">
        <f t="shared" si="0"/>
        <v>110.22</v>
      </c>
    </row>
    <row r="35" spans="1:21">
      <c r="A35" s="61" t="s">
        <v>75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>
        <f t="shared" si="1"/>
        <v>0</v>
      </c>
      <c r="S35" s="137">
        <f>SUM(C24*R35)</f>
        <v>0</v>
      </c>
      <c r="T35" s="138">
        <v>400</v>
      </c>
      <c r="U35" s="139">
        <f t="shared" si="0"/>
        <v>0</v>
      </c>
    </row>
    <row r="36" spans="1:21">
      <c r="A36" s="61" t="s">
        <v>76</v>
      </c>
      <c r="B36" s="62"/>
      <c r="C36" s="62" t="s">
        <v>55</v>
      </c>
      <c r="D36" s="60"/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0.0007</v>
      </c>
      <c r="P36" s="60"/>
      <c r="Q36" s="60"/>
      <c r="R36" s="72">
        <f t="shared" si="1"/>
        <v>0.0107</v>
      </c>
      <c r="S36" s="137">
        <f>SUM(C24*R36)</f>
        <v>0.0642</v>
      </c>
      <c r="T36" s="138">
        <v>500</v>
      </c>
      <c r="U36" s="139">
        <v>21.5</v>
      </c>
    </row>
    <row r="37" spans="1:21">
      <c r="A37" s="61" t="s">
        <v>77</v>
      </c>
      <c r="B37" s="62"/>
      <c r="C37" s="62" t="s">
        <v>55</v>
      </c>
      <c r="D37" s="60"/>
      <c r="E37" s="60"/>
      <c r="F37" s="60"/>
      <c r="G37" s="60"/>
      <c r="H37" s="60"/>
      <c r="I37" s="60">
        <v>0.003</v>
      </c>
      <c r="J37" s="60">
        <v>0.004</v>
      </c>
      <c r="K37" s="60"/>
      <c r="L37" s="60">
        <v>0.002</v>
      </c>
      <c r="M37" s="60"/>
      <c r="N37" s="60"/>
      <c r="O37" s="60"/>
      <c r="P37" s="60"/>
      <c r="Q37" s="60"/>
      <c r="R37" s="72">
        <f t="shared" si="1"/>
        <v>0.009</v>
      </c>
      <c r="S37" s="137">
        <f>SUM(C24*R37)</f>
        <v>0.054</v>
      </c>
      <c r="T37" s="138">
        <v>110</v>
      </c>
      <c r="U37" s="139">
        <f t="shared" si="0"/>
        <v>5.94</v>
      </c>
    </row>
    <row r="38" spans="1:21">
      <c r="A38" s="61" t="s">
        <v>78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0.002</v>
      </c>
      <c r="P38" s="60"/>
      <c r="Q38" s="60"/>
      <c r="R38" s="72">
        <f t="shared" si="1"/>
        <v>0.012</v>
      </c>
      <c r="S38" s="137">
        <f>SUM(C24*R38)</f>
        <v>0.072</v>
      </c>
      <c r="T38" s="138">
        <v>230</v>
      </c>
      <c r="U38" s="139">
        <f t="shared" si="0"/>
        <v>16.56</v>
      </c>
    </row>
    <row r="39" spans="1:21">
      <c r="A39" s="61" t="s">
        <v>79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>
        <f t="shared" si="1"/>
        <v>0</v>
      </c>
      <c r="S39" s="137">
        <f>SUM(C24*R39)</f>
        <v>0</v>
      </c>
      <c r="T39" s="138">
        <v>360</v>
      </c>
      <c r="U39" s="139">
        <f t="shared" si="0"/>
        <v>0</v>
      </c>
    </row>
    <row r="40" spans="1:21">
      <c r="A40" s="61" t="s">
        <v>80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2">
        <f t="shared" si="1"/>
        <v>0</v>
      </c>
      <c r="S40" s="137">
        <f>SUM(C24*R40)</f>
        <v>0</v>
      </c>
      <c r="T40" s="138">
        <v>550</v>
      </c>
      <c r="U40" s="139">
        <f t="shared" si="0"/>
        <v>0</v>
      </c>
    </row>
    <row r="41" spans="1:21">
      <c r="A41" s="61" t="s">
        <v>81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>
        <v>0.013</v>
      </c>
      <c r="K41" s="60"/>
      <c r="L41" s="60"/>
      <c r="M41" s="60"/>
      <c r="N41" s="60"/>
      <c r="O41" s="60"/>
      <c r="P41" s="60"/>
      <c r="Q41" s="60"/>
      <c r="R41" s="72">
        <f t="shared" si="1"/>
        <v>0.013</v>
      </c>
      <c r="S41" s="137">
        <f>SUM(C24*R41)</f>
        <v>0.078</v>
      </c>
      <c r="T41" s="138">
        <v>30</v>
      </c>
      <c r="U41" s="139">
        <f t="shared" si="0"/>
        <v>2.34</v>
      </c>
    </row>
    <row r="42" spans="1:21">
      <c r="A42" s="61" t="s">
        <v>82</v>
      </c>
      <c r="B42" s="62"/>
      <c r="C42" s="62" t="s">
        <v>55</v>
      </c>
      <c r="D42" s="60"/>
      <c r="E42" s="60"/>
      <c r="F42" s="60"/>
      <c r="G42" s="60"/>
      <c r="H42" s="60"/>
      <c r="I42" s="60">
        <v>0.011</v>
      </c>
      <c r="J42" s="60">
        <v>0.01</v>
      </c>
      <c r="K42" s="60"/>
      <c r="L42" s="60"/>
      <c r="M42" s="60"/>
      <c r="N42" s="60"/>
      <c r="O42" s="60"/>
      <c r="P42" s="60"/>
      <c r="Q42" s="60"/>
      <c r="R42" s="72">
        <f t="shared" si="1"/>
        <v>0.021</v>
      </c>
      <c r="S42" s="137">
        <f>SUM(C24*R42)</f>
        <v>0.126</v>
      </c>
      <c r="T42" s="138">
        <v>26</v>
      </c>
      <c r="U42" s="139">
        <f t="shared" si="0"/>
        <v>3.276</v>
      </c>
    </row>
    <row r="43" spans="1:21">
      <c r="A43" s="61" t="s">
        <v>83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1">
        <v>0.022</v>
      </c>
      <c r="K43" s="60"/>
      <c r="L43" s="60"/>
      <c r="M43" s="60"/>
      <c r="N43" s="60"/>
      <c r="O43" s="60"/>
      <c r="P43" s="60"/>
      <c r="Q43" s="60"/>
      <c r="R43" s="72">
        <f t="shared" si="1"/>
        <v>0.022</v>
      </c>
      <c r="S43" s="137">
        <f>SUM(C24*R43)</f>
        <v>0.132</v>
      </c>
      <c r="T43" s="138">
        <v>50</v>
      </c>
      <c r="U43" s="139">
        <f t="shared" si="0"/>
        <v>6.6</v>
      </c>
    </row>
    <row r="44" spans="1:21">
      <c r="A44" s="61" t="s">
        <v>84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2">
        <f t="shared" si="1"/>
        <v>0.02</v>
      </c>
      <c r="S44" s="137">
        <f>SUM(C24*R44)</f>
        <v>0.12</v>
      </c>
      <c r="T44" s="138">
        <v>25</v>
      </c>
      <c r="U44" s="139">
        <f t="shared" si="0"/>
        <v>3</v>
      </c>
    </row>
    <row r="45" spans="1:21">
      <c r="A45" s="61" t="s">
        <v>85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0.04</v>
      </c>
      <c r="K45" s="60"/>
      <c r="L45" s="60"/>
      <c r="M45" s="60"/>
      <c r="N45" s="60"/>
      <c r="O45" s="60"/>
      <c r="P45" s="60"/>
      <c r="Q45" s="60"/>
      <c r="R45" s="72">
        <f t="shared" si="1"/>
        <v>0.04</v>
      </c>
      <c r="S45" s="137">
        <f>SUM(C24*R45)</f>
        <v>0.24</v>
      </c>
      <c r="T45" s="138">
        <v>23</v>
      </c>
      <c r="U45" s="139">
        <f t="shared" si="0"/>
        <v>5.52</v>
      </c>
    </row>
    <row r="46" spans="1:21">
      <c r="A46" s="61" t="s">
        <v>86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2">
        <f t="shared" si="1"/>
        <v>0.001</v>
      </c>
      <c r="S46" s="137">
        <f>SUM(C24*R46)</f>
        <v>0.006</v>
      </c>
      <c r="T46" s="138">
        <v>315</v>
      </c>
      <c r="U46" s="139">
        <f t="shared" si="0"/>
        <v>1.89</v>
      </c>
    </row>
    <row r="47" spans="1:21">
      <c r="A47" s="61" t="s">
        <v>87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2">
        <f t="shared" si="1"/>
        <v>0</v>
      </c>
      <c r="S47" s="137">
        <f>SUM(C24*R47)</f>
        <v>0</v>
      </c>
      <c r="T47" s="138">
        <v>500</v>
      </c>
      <c r="U47" s="139">
        <f t="shared" si="0"/>
        <v>0</v>
      </c>
    </row>
    <row r="48" spans="1:21">
      <c r="A48" s="61" t="s">
        <v>88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2">
        <f t="shared" si="1"/>
        <v>0</v>
      </c>
      <c r="S48" s="137">
        <f>SUM(C24*R48)</f>
        <v>0</v>
      </c>
      <c r="T48" s="138">
        <v>500</v>
      </c>
      <c r="U48" s="139">
        <f t="shared" si="0"/>
        <v>0</v>
      </c>
    </row>
    <row r="49" spans="1:21">
      <c r="A49" s="61" t="s">
        <v>89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72">
        <f t="shared" si="1"/>
        <v>0</v>
      </c>
      <c r="S49" s="137">
        <f>SUM(C24*R49)</f>
        <v>0</v>
      </c>
      <c r="T49" s="138">
        <v>345</v>
      </c>
      <c r="U49" s="139">
        <f t="shared" si="0"/>
        <v>0</v>
      </c>
    </row>
    <row r="50" spans="1:21">
      <c r="A50" s="61" t="s">
        <v>90</v>
      </c>
      <c r="B50" s="62"/>
      <c r="C50" s="62" t="s">
        <v>91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2">
        <f t="shared" si="1"/>
        <v>0</v>
      </c>
      <c r="S50" s="137">
        <f>SUM(C24*R50)</f>
        <v>0</v>
      </c>
      <c r="T50" s="138">
        <v>90</v>
      </c>
      <c r="U50" s="139">
        <f t="shared" si="0"/>
        <v>0</v>
      </c>
    </row>
    <row r="51" spans="1:21">
      <c r="A51" s="61" t="s">
        <v>92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0.006</v>
      </c>
      <c r="K51" s="60"/>
      <c r="L51" s="60"/>
      <c r="M51" s="60"/>
      <c r="N51" s="60"/>
      <c r="O51" s="60"/>
      <c r="P51" s="60"/>
      <c r="Q51" s="60"/>
      <c r="R51" s="72">
        <f t="shared" si="1"/>
        <v>0.006</v>
      </c>
      <c r="S51" s="137">
        <f>SUM(C24*R51)</f>
        <v>0.036</v>
      </c>
      <c r="T51" s="138">
        <v>200</v>
      </c>
      <c r="U51" s="139">
        <f t="shared" si="0"/>
        <v>7.2</v>
      </c>
    </row>
    <row r="52" spans="1:21">
      <c r="A52" s="61" t="s">
        <v>93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>
        <v>0.003</v>
      </c>
      <c r="P52" s="60"/>
      <c r="Q52" s="60"/>
      <c r="R52" s="72">
        <f t="shared" si="1"/>
        <v>0.003</v>
      </c>
      <c r="S52" s="137">
        <f>SUM(C24*R52)</f>
        <v>0.018</v>
      </c>
      <c r="T52" s="138">
        <v>41</v>
      </c>
      <c r="U52" s="139">
        <f t="shared" si="0"/>
        <v>0.738</v>
      </c>
    </row>
    <row r="53" spans="1:21">
      <c r="A53" s="61" t="s">
        <v>94</v>
      </c>
      <c r="B53" s="62"/>
      <c r="C53" s="62" t="s">
        <v>55</v>
      </c>
      <c r="D53" s="60">
        <v>0.05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>
        <f t="shared" si="1"/>
        <v>0.05</v>
      </c>
      <c r="S53" s="137">
        <f>SUM(C24*R53)</f>
        <v>0.3</v>
      </c>
      <c r="T53" s="138">
        <v>40</v>
      </c>
      <c r="U53" s="139">
        <f t="shared" si="0"/>
        <v>12</v>
      </c>
    </row>
    <row r="54" spans="1:21">
      <c r="A54" s="61" t="s">
        <v>95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2">
        <f t="shared" si="1"/>
        <v>0</v>
      </c>
      <c r="S54" s="137">
        <f>SUM(C24*R54)</f>
        <v>0</v>
      </c>
      <c r="T54" s="138">
        <v>60</v>
      </c>
      <c r="U54" s="139">
        <f t="shared" si="0"/>
        <v>0</v>
      </c>
    </row>
    <row r="55" spans="1:21">
      <c r="A55" s="61" t="s">
        <v>96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0.004</v>
      </c>
      <c r="P55" s="60"/>
      <c r="Q55" s="60"/>
      <c r="R55" s="72">
        <f t="shared" si="1"/>
        <v>0.004</v>
      </c>
      <c r="S55" s="137">
        <f>SUM(C24*R55)</f>
        <v>0.024</v>
      </c>
      <c r="T55" s="138">
        <v>53</v>
      </c>
      <c r="U55" s="139">
        <f t="shared" si="0"/>
        <v>1.272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0" t="s">
        <v>97</v>
      </c>
      <c r="T56" s="141"/>
      <c r="U56" s="142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3" t="s">
        <v>32</v>
      </c>
      <c r="N57" s="36"/>
      <c r="O57" s="36"/>
      <c r="P57" s="36"/>
      <c r="Q57" s="36"/>
      <c r="R57" s="123"/>
      <c r="S57" s="143" t="s">
        <v>33</v>
      </c>
      <c r="T57" s="144"/>
      <c r="U57" s="144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69"/>
      <c r="I58" s="39" t="s">
        <v>36</v>
      </c>
      <c r="J58" s="40"/>
      <c r="K58" s="40"/>
      <c r="L58" s="40"/>
      <c r="M58" s="40"/>
      <c r="N58" s="69"/>
      <c r="O58" s="102" t="s">
        <v>98</v>
      </c>
      <c r="P58" s="95"/>
      <c r="Q58" s="124"/>
      <c r="R58" s="125"/>
      <c r="S58" s="145" t="s">
        <v>38</v>
      </c>
      <c r="T58" s="146"/>
      <c r="U58" s="146"/>
    </row>
    <row r="59" ht="15.75" spans="1:21">
      <c r="A59" s="70"/>
      <c r="B59" s="43"/>
      <c r="C59" s="10" t="s">
        <v>39</v>
      </c>
      <c r="D59" s="44"/>
      <c r="E59" s="45"/>
      <c r="F59" s="45"/>
      <c r="G59" s="45"/>
      <c r="H59" s="71"/>
      <c r="I59" s="44"/>
      <c r="J59" s="45"/>
      <c r="K59" s="45"/>
      <c r="L59" s="45"/>
      <c r="M59" s="45"/>
      <c r="N59" s="71"/>
      <c r="O59" s="97"/>
      <c r="P59" s="97"/>
      <c r="Q59" s="126"/>
      <c r="R59" s="125"/>
      <c r="S59" s="143" t="s">
        <v>40</v>
      </c>
      <c r="T59" s="144"/>
      <c r="U59" s="144"/>
    </row>
    <row r="60" spans="1:21">
      <c r="A60" s="70"/>
      <c r="B60" s="43" t="s">
        <v>42</v>
      </c>
      <c r="C60" s="43" t="s">
        <v>43</v>
      </c>
      <c r="D60" s="47" t="s">
        <v>44</v>
      </c>
      <c r="E60" s="47" t="s">
        <v>45</v>
      </c>
      <c r="F60" s="48" t="s">
        <v>46</v>
      </c>
      <c r="G60" s="49" t="s">
        <v>47</v>
      </c>
      <c r="H60" s="48"/>
      <c r="I60" s="47" t="s">
        <v>48</v>
      </c>
      <c r="J60" s="48" t="s">
        <v>49</v>
      </c>
      <c r="K60" s="47" t="s">
        <v>50</v>
      </c>
      <c r="L60" s="47" t="s">
        <v>51</v>
      </c>
      <c r="M60" s="49" t="s">
        <v>52</v>
      </c>
      <c r="N60" s="49" t="s">
        <v>45</v>
      </c>
      <c r="O60" s="49" t="s">
        <v>53</v>
      </c>
      <c r="P60" s="49" t="s">
        <v>54</v>
      </c>
      <c r="Q60" s="47"/>
      <c r="R60" s="127"/>
      <c r="S60" s="101"/>
      <c r="T60" s="147"/>
      <c r="U60" s="147"/>
    </row>
    <row r="61" spans="1:21">
      <c r="A61" s="70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8"/>
      <c r="N61" s="48"/>
      <c r="O61" s="48"/>
      <c r="P61" s="48"/>
      <c r="Q61" s="50"/>
      <c r="R61" s="127"/>
      <c r="S61" s="148" t="s">
        <v>57</v>
      </c>
      <c r="T61" s="4"/>
      <c r="U61" s="4"/>
    </row>
    <row r="62" spans="1:21">
      <c r="A62" s="72"/>
      <c r="B62" s="73"/>
      <c r="C62" s="73"/>
      <c r="D62" s="53"/>
      <c r="E62" s="53"/>
      <c r="F62" s="53"/>
      <c r="G62" s="54"/>
      <c r="H62" s="53"/>
      <c r="I62" s="53"/>
      <c r="J62" s="53"/>
      <c r="K62" s="53"/>
      <c r="L62" s="53"/>
      <c r="M62" s="54"/>
      <c r="N62" s="54"/>
      <c r="O62" s="54"/>
      <c r="P62" s="54"/>
      <c r="Q62" s="53"/>
      <c r="R62" s="131"/>
      <c r="S62" s="149" t="s">
        <v>60</v>
      </c>
      <c r="T62" s="146" t="s">
        <v>58</v>
      </c>
      <c r="U62" s="146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2">
        <f>SUM(D63:Q63)</f>
        <v>0</v>
      </c>
      <c r="S63" s="137">
        <f>SUM(C24*R63)</f>
        <v>0</v>
      </c>
      <c r="T63" s="138">
        <v>70</v>
      </c>
      <c r="U63" s="139">
        <f t="shared" ref="U63:U83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2">
        <f>SUM(D64:Q64)</f>
        <v>0</v>
      </c>
      <c r="S64" s="137">
        <f>SUM(C24*R64)</f>
        <v>0</v>
      </c>
      <c r="T64" s="138">
        <v>55</v>
      </c>
      <c r="U64" s="139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2">
        <f>SUM(D65:Q65)</f>
        <v>0</v>
      </c>
      <c r="S65" s="137">
        <f>SUM(C24*R65)</f>
        <v>0</v>
      </c>
      <c r="T65" s="138">
        <v>100</v>
      </c>
      <c r="U65" s="139">
        <f t="shared" si="2"/>
        <v>0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>
        <v>0.05</v>
      </c>
      <c r="L66" s="60"/>
      <c r="M66" s="60"/>
      <c r="N66" s="60"/>
      <c r="O66" s="60"/>
      <c r="P66" s="60"/>
      <c r="Q66" s="60"/>
      <c r="R66" s="72">
        <f>SUM(D66:Q66)</f>
        <v>0.05</v>
      </c>
      <c r="S66" s="137">
        <f>SUM(C24*R66)</f>
        <v>0.3</v>
      </c>
      <c r="T66" s="138">
        <v>31</v>
      </c>
      <c r="U66" s="139">
        <f t="shared" si="2"/>
        <v>9.3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2">
        <f>SUM(D67:Q67)</f>
        <v>0</v>
      </c>
      <c r="S67" s="137">
        <f>SUM(C24*R67)</f>
        <v>0</v>
      </c>
      <c r="T67" s="138">
        <v>40</v>
      </c>
      <c r="U67" s="139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2">
        <v>0</v>
      </c>
      <c r="S68" s="137">
        <f>SUM(C24*R68)</f>
        <v>0</v>
      </c>
      <c r="T68" s="138">
        <v>50</v>
      </c>
      <c r="U68" s="139">
        <f t="shared" si="2"/>
        <v>0</v>
      </c>
    </row>
    <row r="69" spans="1:21">
      <c r="A69" s="61" t="s">
        <v>105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2">
        <f t="shared" ref="R69:R80" si="3">SUM(D69:Q69)</f>
        <v>0</v>
      </c>
      <c r="S69" s="137">
        <f>R69*C24</f>
        <v>0</v>
      </c>
      <c r="T69" s="138">
        <v>70</v>
      </c>
      <c r="U69" s="139">
        <f t="shared" si="2"/>
        <v>0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/>
      <c r="J70" s="60">
        <v>0.002</v>
      </c>
      <c r="K70" s="60"/>
      <c r="L70" s="60"/>
      <c r="M70" s="60">
        <v>0.03</v>
      </c>
      <c r="N70" s="60"/>
      <c r="O70" s="60">
        <v>0.005</v>
      </c>
      <c r="P70" s="60">
        <v>0.01</v>
      </c>
      <c r="Q70" s="60"/>
      <c r="R70" s="72">
        <f t="shared" si="3"/>
        <v>0.057</v>
      </c>
      <c r="S70" s="137">
        <f>R70*C24</f>
        <v>0.342</v>
      </c>
      <c r="T70" s="138">
        <v>60</v>
      </c>
      <c r="U70" s="139">
        <f t="shared" si="2"/>
        <v>20.52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0.0004</v>
      </c>
      <c r="L71" s="60">
        <v>0.0002</v>
      </c>
      <c r="M71" s="60"/>
      <c r="N71" s="60"/>
      <c r="O71" s="60"/>
      <c r="P71" s="60"/>
      <c r="Q71" s="60"/>
      <c r="R71" s="72">
        <f t="shared" si="3"/>
        <v>0.0019</v>
      </c>
      <c r="S71" s="137">
        <f>R71*C24</f>
        <v>0.0114</v>
      </c>
      <c r="T71" s="138">
        <v>12</v>
      </c>
      <c r="U71" s="139">
        <f t="shared" si="2"/>
        <v>0.1368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2">
        <f t="shared" si="3"/>
        <v>0</v>
      </c>
      <c r="S72" s="137">
        <f>SUM(C24*R72)</f>
        <v>0</v>
      </c>
      <c r="T72" s="138">
        <v>150</v>
      </c>
      <c r="U72" s="139">
        <f t="shared" si="2"/>
        <v>0</v>
      </c>
    </row>
    <row r="73" spans="1:21">
      <c r="A73" s="150" t="s">
        <v>109</v>
      </c>
      <c r="B73" s="62"/>
      <c r="C73" s="62" t="s">
        <v>55</v>
      </c>
      <c r="D73" s="60"/>
      <c r="E73" s="60"/>
      <c r="F73" s="60"/>
      <c r="G73" s="60"/>
      <c r="H73" s="60"/>
      <c r="I73" s="60">
        <v>0.065</v>
      </c>
      <c r="J73" s="60"/>
      <c r="K73" s="60"/>
      <c r="L73" s="60"/>
      <c r="M73" s="60"/>
      <c r="N73" s="60"/>
      <c r="O73" s="60"/>
      <c r="P73" s="60"/>
      <c r="Q73" s="60"/>
      <c r="R73" s="72">
        <f t="shared" si="3"/>
        <v>0.065</v>
      </c>
      <c r="S73" s="137">
        <f>SUM(C24*R73)</f>
        <v>0.39</v>
      </c>
      <c r="T73" s="138">
        <v>180</v>
      </c>
      <c r="U73" s="139">
        <f t="shared" si="2"/>
        <v>70.2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2">
        <f t="shared" si="3"/>
        <v>0.024</v>
      </c>
      <c r="S74" s="137">
        <f>SUM(C24*R74)</f>
        <v>0.144</v>
      </c>
      <c r="T74" s="138">
        <v>200</v>
      </c>
      <c r="U74" s="139">
        <f t="shared" si="2"/>
        <v>28.8</v>
      </c>
    </row>
    <row r="75" spans="1:21">
      <c r="A75" s="150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2">
        <f t="shared" si="3"/>
        <v>0</v>
      </c>
      <c r="S75" s="137">
        <f>SUM(C24*R75)</f>
        <v>0</v>
      </c>
      <c r="T75" s="138">
        <v>100</v>
      </c>
      <c r="U75" s="139">
        <f t="shared" si="2"/>
        <v>0</v>
      </c>
    </row>
    <row r="76" spans="1:21">
      <c r="A76" s="150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2">
        <f t="shared" si="3"/>
        <v>0</v>
      </c>
      <c r="S76" s="137">
        <v>0</v>
      </c>
      <c r="T76" s="138">
        <v>160</v>
      </c>
      <c r="U76" s="139">
        <f t="shared" si="2"/>
        <v>0</v>
      </c>
    </row>
    <row r="77" spans="1:21">
      <c r="A77" s="150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>
        <v>0.045</v>
      </c>
      <c r="N77" s="60"/>
      <c r="O77" s="60"/>
      <c r="P77" s="60"/>
      <c r="Q77" s="60"/>
      <c r="R77" s="72">
        <f t="shared" si="3"/>
        <v>0.045</v>
      </c>
      <c r="S77" s="137">
        <v>0.268</v>
      </c>
      <c r="T77" s="138">
        <v>150</v>
      </c>
      <c r="U77" s="139">
        <f t="shared" si="2"/>
        <v>40.2</v>
      </c>
    </row>
    <row r="78" spans="1:21">
      <c r="A78" s="150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2">
        <f t="shared" si="3"/>
        <v>0</v>
      </c>
      <c r="S78" s="137">
        <v>0</v>
      </c>
      <c r="T78" s="138">
        <v>190</v>
      </c>
      <c r="U78" s="139">
        <f t="shared" si="2"/>
        <v>0</v>
      </c>
    </row>
    <row r="79" spans="1:21">
      <c r="A79" s="150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2">
        <f t="shared" si="3"/>
        <v>0</v>
      </c>
      <c r="S79" s="137">
        <f>SUM(C24*R79)</f>
        <v>0</v>
      </c>
      <c r="T79" s="138">
        <v>195</v>
      </c>
      <c r="U79" s="139">
        <f t="shared" si="2"/>
        <v>0</v>
      </c>
    </row>
    <row r="80" spans="1:21">
      <c r="A80" s="151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2">
        <f t="shared" si="3"/>
        <v>0</v>
      </c>
      <c r="S80" s="137">
        <v>0</v>
      </c>
      <c r="T80" s="138">
        <v>165</v>
      </c>
      <c r="U80" s="139">
        <f t="shared" si="2"/>
        <v>0</v>
      </c>
    </row>
    <row r="81" spans="1:21">
      <c r="A81" s="150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2">
        <v>0</v>
      </c>
      <c r="S81" s="137">
        <v>0</v>
      </c>
      <c r="T81" s="138">
        <v>150</v>
      </c>
      <c r="U81" s="139">
        <f t="shared" si="2"/>
        <v>0</v>
      </c>
    </row>
    <row r="82" spans="1:21">
      <c r="A82" s="150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2">
        <v>0</v>
      </c>
      <c r="S82" s="137">
        <v>0</v>
      </c>
      <c r="T82" s="138">
        <v>136</v>
      </c>
      <c r="U82" s="139">
        <f t="shared" si="2"/>
        <v>0</v>
      </c>
    </row>
    <row r="83" spans="1:21">
      <c r="A83" s="152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>
        <v>0</v>
      </c>
      <c r="S83" s="137">
        <v>0</v>
      </c>
      <c r="T83" s="138">
        <v>300</v>
      </c>
      <c r="U83" s="139">
        <f t="shared" si="2"/>
        <v>0</v>
      </c>
    </row>
    <row r="84" spans="1:21">
      <c r="A84" s="153"/>
      <c r="B84" s="62"/>
      <c r="C84" s="62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137"/>
      <c r="T84" s="139"/>
      <c r="U84" s="139"/>
    </row>
    <row r="85" spans="1:21">
      <c r="A85" s="153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137"/>
      <c r="T85" s="135"/>
      <c r="U85" s="154">
        <v>589.97</v>
      </c>
    </row>
    <row r="86" spans="1:21">
      <c r="A86" s="153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5"/>
      <c r="S86" s="156"/>
      <c r="T86" s="135"/>
      <c r="U86" s="139">
        <f>SUM(U85/C24)</f>
        <v>98.3283333333333</v>
      </c>
    </row>
    <row r="87" spans="19:19">
      <c r="S87" s="104"/>
    </row>
    <row r="88" spans="1:19">
      <c r="A88" s="81" t="s">
        <v>121</v>
      </c>
      <c r="J88" s="3"/>
      <c r="S88" s="104"/>
    </row>
    <row r="89" spans="1:19">
      <c r="A89" s="81" t="s">
        <v>122</v>
      </c>
      <c r="S89" s="104"/>
    </row>
    <row r="90" spans="1:19">
      <c r="A90" s="3" t="s">
        <v>123</v>
      </c>
      <c r="C90" t="s">
        <v>124</v>
      </c>
      <c r="E90" t="s">
        <v>30</v>
      </c>
      <c r="K90" t="s">
        <v>125</v>
      </c>
      <c r="L90" t="s">
        <v>126</v>
      </c>
      <c r="N90" t="s">
        <v>30</v>
      </c>
      <c r="S90" s="104"/>
    </row>
    <row r="91" spans="1:19">
      <c r="A91" s="81" t="s">
        <v>127</v>
      </c>
      <c r="J91" t="s">
        <v>128</v>
      </c>
      <c r="S91" s="104"/>
    </row>
  </sheetData>
  <mergeCells count="54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D58:H59"/>
    <mergeCell ref="I19:N20"/>
    <mergeCell ref="D19:G20"/>
    <mergeCell ref="O58:Q59"/>
    <mergeCell ref="O19:Q20"/>
  </mergeCells>
  <pageMargins left="0.708661417322835" right="0.708661417322835" top="0.748031496062992" bottom="0.748031496062992" header="0.31496062992126" footer="0.118055555555556"/>
  <pageSetup paperSize="9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2025-04-01T11:37:00Z</cp:lastPrinted>
  <dcterms:modified xsi:type="dcterms:W3CDTF">2025-04-17T06:30:11Z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253E9DA2D04F4E4A8F1B780EF4640AA3_13</vt:lpwstr>
  </property>
  <property fmtid="{D5CDD505-2E9C-101B-9397-08002B2CF9AE}" pid="3" name="KSOProductBuildVer">
    <vt:lpwstr>1049-12.2.0.20326</vt:lpwstr>
  </property>
</Properties>
</file>