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<sst xmlns="http://schemas.openxmlformats.org/spreadsheetml/2006/main" count="211" uniqueCount="130">
  <si>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</si>
  <si>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</si>
  <si>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</si>
  <si>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</si>
  <si>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6</t>
  </si>
  <si>
    <r>
      <rPr>
        <sz val="8"/>
        <rFont val="Arial Cyr"/>
        <charset val="204"/>
      </rPr>
      <t>"15"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</si>
  <si>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</si>
  <si>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</si>
  <si>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</si>
  <si>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</si>
  <si>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</si>
  <si>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</si>
  <si>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</si>
  <si>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</si>
  <si>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</si>
  <si>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</si>
  <si>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</si>
  <si>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</si>
  <si>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</si>
  <si>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</si>
  <si>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</si>
  <si>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</si>
  <si>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</si>
  <si>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</si>
  <si>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</si>
  <si>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</si>
  <si>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</si>
  <si>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</si>
  <si>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</si>
  <si>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</si>
  <si>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</si>
  <si>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</si>
  <si>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</si>
  <si>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</si>
  <si>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</si>
  <si>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</si>
  <si>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</si>
  <si>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</si>
  <si>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</si>
  <si>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</si>
  <si>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</si>
  <si>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</si>
  <si>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</si>
  <si>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</si>
  <si>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</si>
  <si>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овсяная</t>
  </si>
  <si>
    <t>Хлеб</t>
  </si>
  <si>
    <t>Масло сливочное(порциями)</t>
  </si>
  <si>
    <t xml:space="preserve">Чай черный байховый с молоком и
Сахаром
</t>
  </si>
  <si>
    <t>Салат из моркови с курагой</t>
  </si>
  <si>
    <t>Щи из свежей капусты со сметаной</t>
  </si>
  <si>
    <t>Плов из курицы</t>
  </si>
  <si>
    <t>Компот из сухофруктов</t>
  </si>
  <si>
    <t xml:space="preserve">Пирожок печеный из дрожжевого 
теста с овощным фаршем 
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</si>
  <si>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</si>
  <si>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</si>
  <si>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</si>
  <si>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</si>
  <si>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</si>
  <si>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</si>
  <si>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</si>
  <si>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</si>
  <si>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</si>
  <si>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</si>
  <si>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</si>
  <si>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</si>
  <si>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</si>
  <si>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</si>
  <si>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</si>
  <si>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</si>
  <si>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</si>
  <si>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</si>
  <si>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</si>
  <si>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</si>
  <si>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</si>
  <si>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</si>
  <si>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</si>
  <si>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</si>
  <si>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</si>
  <si>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</si>
  <si>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</si>
  <si>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</si>
  <si>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</si>
  <si>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</si>
  <si>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</si>
  <si>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</si>
  <si>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</si>
  <si>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</si>
  <si>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</si>
  <si>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</si>
  <si>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</si>
  <si>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</si>
  <si>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</si>
  <si>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</si>
  <si>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</si>
  <si>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</si>
  <si>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</si>
  <si>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</si>
  <si>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</si>
  <si>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</si>
  <si>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</si>
  <si>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</si>
  <si>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</si>
  <si>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</si>
  <si>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</si>
  <si>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</si>
  <si>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</si>
  <si>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</si>
  <si>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</si>
  <si>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</si>
  <si>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</si>
  <si>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</si>
  <si>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</si>
  <si>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</si>
  <si>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</si>
  <si>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</si>
  <si>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</si>
  <si>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</si>
  <si>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</si>
  <si>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курага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</si>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</sst>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2"/>
  <sheetViews>
    <sheetView tabSelected="1" zoomScale="80" zoomScaleNormal="80" topLeftCell="A67" workbookViewId="0">
      <selection activeCell="U89" sqref="U89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47619047619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2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2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6" t="s">
        <v>4</v>
      </c>
      <c r="O3" s="1"/>
      <c r="P3" s="1"/>
      <c r="Q3" s="3"/>
      <c r="R3" s="3"/>
      <c r="S3" s="112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3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7"/>
      <c r="L5" s="2"/>
      <c r="M5" s="2"/>
      <c r="N5" s="1"/>
      <c r="O5" s="1"/>
      <c r="P5" s="1"/>
      <c r="Q5" s="1"/>
      <c r="R5" s="1"/>
      <c r="S5" s="113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78" t="s">
        <v>8</v>
      </c>
      <c r="J6" s="79"/>
      <c r="K6" s="80"/>
      <c r="L6" s="81"/>
      <c r="M6" s="2"/>
      <c r="N6" s="1"/>
      <c r="S6" s="114" t="s">
        <v>9</v>
      </c>
      <c r="T6" s="115"/>
      <c r="U6" s="116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2" t="s">
        <v>12</v>
      </c>
      <c r="J7" s="3"/>
      <c r="K7" s="83"/>
      <c r="L7" s="10" t="s">
        <v>13</v>
      </c>
      <c r="M7" s="11"/>
      <c r="S7" s="117" t="s">
        <v>14</v>
      </c>
      <c r="T7" s="118"/>
      <c r="U7" s="119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2" t="s">
        <v>18</v>
      </c>
      <c r="J8" s="3"/>
      <c r="K8" s="83"/>
      <c r="L8" s="10" t="s">
        <v>19</v>
      </c>
      <c r="M8" s="11"/>
      <c r="S8" s="120"/>
      <c r="U8" s="121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2" t="s">
        <v>23</v>
      </c>
      <c r="J9" s="3"/>
      <c r="K9" s="83"/>
      <c r="L9" s="84"/>
      <c r="M9" s="2"/>
      <c r="O9" s="85">
        <v>45792</v>
      </c>
      <c r="P9" s="85"/>
      <c r="Q9" s="122"/>
      <c r="R9" s="122"/>
      <c r="S9" s="123"/>
      <c r="T9" s="124"/>
      <c r="U9" s="125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6"/>
      <c r="K10" s="87"/>
      <c r="L10" s="84"/>
      <c r="M10" s="2"/>
      <c r="S10" s="126"/>
      <c r="T10" s="36"/>
      <c r="U10" s="127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88"/>
      <c r="L11" s="89"/>
      <c r="M11" s="90"/>
      <c r="N11" s="2" t="s">
        <v>25</v>
      </c>
      <c r="O11" s="1" t="s">
        <v>26</v>
      </c>
      <c r="P11" s="1"/>
      <c r="Q11" s="1"/>
      <c r="R11" s="1" t="s">
        <v>27</v>
      </c>
      <c r="S11" s="123"/>
      <c r="T11" s="124"/>
      <c r="U11" s="125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1"/>
      <c r="M12" s="2"/>
      <c r="S12" s="120"/>
      <c r="U12" s="121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2"/>
      <c r="K13" s="25"/>
      <c r="L13" s="93">
        <f>U86</f>
        <v>824.02</v>
      </c>
      <c r="M13" s="94"/>
      <c r="N13" s="2" t="s">
        <v>28</v>
      </c>
      <c r="O13" s="1"/>
      <c r="P13" s="1"/>
      <c r="Q13" s="1"/>
      <c r="R13" s="1"/>
      <c r="S13" s="123"/>
      <c r="T13" s="124"/>
      <c r="U13" s="125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20"/>
      <c r="U14" s="121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4"/>
      <c r="M15" s="2"/>
      <c r="N15" s="2" t="s">
        <v>29</v>
      </c>
      <c r="S15" s="128" t="s">
        <v>30</v>
      </c>
      <c r="T15" s="129"/>
      <c r="U15" s="130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M16" s="2"/>
      <c r="S16" s="113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1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97"/>
      <c r="N18" s="36"/>
      <c r="O18" s="36"/>
      <c r="P18" s="36"/>
      <c r="Q18" s="132"/>
      <c r="R18" s="132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98" t="s">
        <v>37</v>
      </c>
      <c r="J19" s="98"/>
      <c r="K19" s="98"/>
      <c r="L19" s="98"/>
      <c r="M19" s="98"/>
      <c r="N19" s="99"/>
      <c r="O19" s="100" t="s">
        <v>38</v>
      </c>
      <c r="P19" s="101"/>
      <c r="Q19" s="133"/>
      <c r="R19" s="134"/>
      <c r="S19" s="14" t="s">
        <v>39</v>
      </c>
      <c r="T19" s="8"/>
      <c r="U19" s="8"/>
    </row>
    <row r="20" ht="15.75" spans="1:21">
      <c r="A20" s="42"/>
      <c r="B20" s="43"/>
      <c r="C20" s="10" t="s">
        <v>40</v>
      </c>
      <c r="D20" s="44"/>
      <c r="E20" s="45"/>
      <c r="F20" s="45"/>
      <c r="G20" s="45"/>
      <c r="H20" s="46"/>
      <c r="I20" s="102"/>
      <c r="J20" s="102"/>
      <c r="K20" s="102"/>
      <c r="L20" s="102"/>
      <c r="M20" s="102"/>
      <c r="N20" s="103"/>
      <c r="O20" s="104"/>
      <c r="P20" s="105"/>
      <c r="Q20" s="135"/>
      <c r="R20" s="134"/>
      <c r="S20" s="7" t="s">
        <v>41</v>
      </c>
      <c r="T20" s="5"/>
      <c r="U20" s="5"/>
    </row>
    <row r="21" customHeight="1" spans="1:21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/>
      <c r="I21" s="48" t="s">
        <v>49</v>
      </c>
      <c r="J21" s="47" t="s">
        <v>50</v>
      </c>
      <c r="K21" s="47" t="s">
        <v>51</v>
      </c>
      <c r="L21" s="47" t="s">
        <v>46</v>
      </c>
      <c r="M21" s="106" t="s">
        <v>52</v>
      </c>
      <c r="N21" s="107"/>
      <c r="O21" s="48" t="s">
        <v>53</v>
      </c>
      <c r="P21" s="49" t="s">
        <v>54</v>
      </c>
      <c r="Q21" s="136"/>
      <c r="R21" s="137"/>
      <c r="S21" s="138" t="s">
        <v>55</v>
      </c>
      <c r="T21" s="139"/>
      <c r="U21" s="139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8"/>
      <c r="O22" s="50"/>
      <c r="P22" s="48"/>
      <c r="Q22" s="140"/>
      <c r="R22" s="137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9"/>
      <c r="N23" s="110"/>
      <c r="O23" s="53"/>
      <c r="P23" s="54"/>
      <c r="Q23" s="142"/>
      <c r="R23" s="143"/>
      <c r="S23" s="144" t="s">
        <v>60</v>
      </c>
      <c r="T23" s="145"/>
      <c r="U23" s="145"/>
    </row>
    <row r="24" spans="1:21">
      <c r="A24" s="55" t="s">
        <v>61</v>
      </c>
      <c r="B24" s="56"/>
      <c r="C24" s="56">
        <v>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46"/>
      <c r="T24" s="147"/>
      <c r="U24" s="147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10</v>
      </c>
      <c r="G25" s="60">
        <v>200</v>
      </c>
      <c r="H25" s="60"/>
      <c r="I25" s="60">
        <v>75</v>
      </c>
      <c r="J25" s="60">
        <v>200</v>
      </c>
      <c r="K25" s="60">
        <v>150</v>
      </c>
      <c r="L25" s="60">
        <v>30</v>
      </c>
      <c r="M25" s="60">
        <v>200</v>
      </c>
      <c r="N25" s="60"/>
      <c r="O25" s="60">
        <v>80</v>
      </c>
      <c r="P25" s="60">
        <v>200</v>
      </c>
      <c r="Q25" s="60"/>
      <c r="R25" s="68"/>
      <c r="S25" s="148"/>
      <c r="T25" s="147"/>
      <c r="U25" s="147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/>
      <c r="R26" s="60">
        <f>SUM(D26:Q26)</f>
        <v>0.06</v>
      </c>
      <c r="S26" s="149">
        <f>SUM(C24*R26)</f>
        <v>0.48</v>
      </c>
      <c r="T26" s="150">
        <v>90</v>
      </c>
      <c r="U26" s="151">
        <f>SUM(S26*T26)</f>
        <v>43.2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9">
        <v>0</v>
      </c>
      <c r="T27" s="150">
        <v>102.85</v>
      </c>
      <c r="U27" s="151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9">
        <v>0</v>
      </c>
      <c r="T28" s="150">
        <v>75</v>
      </c>
      <c r="U28" s="151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9">
        <v>0</v>
      </c>
      <c r="T29" s="150">
        <v>26</v>
      </c>
      <c r="U29" s="151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74">
        <v>4</v>
      </c>
      <c r="S30" s="149">
        <v>4</v>
      </c>
      <c r="T30" s="150">
        <v>11</v>
      </c>
      <c r="U30" s="151">
        <f t="shared" si="0"/>
        <v>44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9">
        <f>SUM(C24*R31)</f>
        <v>0</v>
      </c>
      <c r="T31" s="150">
        <v>350</v>
      </c>
      <c r="U31" s="151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111">
        <v>0.09</v>
      </c>
      <c r="L32" s="60"/>
      <c r="M32" s="60"/>
      <c r="N32" s="60"/>
      <c r="O32" s="60"/>
      <c r="P32" s="60"/>
      <c r="Q32" s="60"/>
      <c r="R32" s="74">
        <f t="shared" si="1"/>
        <v>0.09</v>
      </c>
      <c r="S32" s="149">
        <f>SUM(C24*R32)</f>
        <v>0.72</v>
      </c>
      <c r="T32" s="150">
        <v>207</v>
      </c>
      <c r="U32" s="151">
        <f t="shared" si="0"/>
        <v>149.04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9">
        <f>SUM(C24*R33)</f>
        <v>0</v>
      </c>
      <c r="T33" s="150">
        <v>270</v>
      </c>
      <c r="U33" s="151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</v>
      </c>
      <c r="E34" s="60"/>
      <c r="F34" s="60"/>
      <c r="G34" s="60">
        <v>0.05</v>
      </c>
      <c r="H34" s="60"/>
      <c r="I34" s="60"/>
      <c r="J34" s="60"/>
      <c r="K34" s="60"/>
      <c r="L34" s="60"/>
      <c r="M34" s="60"/>
      <c r="N34" s="60"/>
      <c r="O34" s="60">
        <v>0.008</v>
      </c>
      <c r="P34" s="60"/>
      <c r="Q34" s="60"/>
      <c r="R34" s="74">
        <f t="shared" si="1"/>
        <v>0.158</v>
      </c>
      <c r="S34" s="149">
        <f>SUM(C24*R34)</f>
        <v>1.264</v>
      </c>
      <c r="T34" s="150">
        <v>110</v>
      </c>
      <c r="U34" s="151">
        <f t="shared" si="0"/>
        <v>139.04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9">
        <f>SUM(C24*R35)</f>
        <v>0</v>
      </c>
      <c r="T35" s="150">
        <v>400</v>
      </c>
      <c r="U35" s="151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0.01</v>
      </c>
      <c r="E36" s="60"/>
      <c r="F36" s="60">
        <v>0.01</v>
      </c>
      <c r="G36" s="60"/>
      <c r="H36" s="60"/>
      <c r="I36" s="60"/>
      <c r="J36" s="60"/>
      <c r="K36" s="60"/>
      <c r="L36" s="60"/>
      <c r="M36" s="60"/>
      <c r="N36" s="60"/>
      <c r="O36" s="60">
        <v>0.004</v>
      </c>
      <c r="P36" s="60"/>
      <c r="Q36" s="60"/>
      <c r="R36" s="74">
        <f t="shared" si="1"/>
        <v>0.024</v>
      </c>
      <c r="S36" s="149">
        <f>SUM(C24*R36)</f>
        <v>0.192</v>
      </c>
      <c r="T36" s="150">
        <v>550</v>
      </c>
      <c r="U36" s="151">
        <f t="shared" si="0"/>
        <v>105.6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>
        <v>0.005</v>
      </c>
      <c r="L37" s="60"/>
      <c r="M37" s="60"/>
      <c r="N37" s="60"/>
      <c r="O37" s="60">
        <v>0.001</v>
      </c>
      <c r="P37" s="60"/>
      <c r="Q37" s="60"/>
      <c r="R37" s="74">
        <f t="shared" si="1"/>
        <v>0.01</v>
      </c>
      <c r="S37" s="149">
        <f>SUM(C24*R37)</f>
        <v>0.08</v>
      </c>
      <c r="T37" s="150">
        <v>110</v>
      </c>
      <c r="U37" s="151">
        <f t="shared" si="0"/>
        <v>8.8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9">
        <f>SUM(C24*R38)</f>
        <v>0.08</v>
      </c>
      <c r="T38" s="150">
        <v>230</v>
      </c>
      <c r="U38" s="151">
        <f t="shared" si="0"/>
        <v>18.4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9">
        <f>SUM(C24*R39)</f>
        <v>0</v>
      </c>
      <c r="T39" s="150">
        <v>360</v>
      </c>
      <c r="U39" s="151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4">
        <f t="shared" si="1"/>
        <v>0</v>
      </c>
      <c r="S40" s="149">
        <f>SUM(C24*R40)</f>
        <v>0</v>
      </c>
      <c r="T40" s="150">
        <v>550</v>
      </c>
      <c r="U40" s="151">
        <f t="shared" si="0"/>
        <v>0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0.056</v>
      </c>
      <c r="J41" s="60">
        <v>0.01</v>
      </c>
      <c r="K41" s="60">
        <v>0.01</v>
      </c>
      <c r="L41" s="60"/>
      <c r="M41" s="60"/>
      <c r="N41" s="60"/>
      <c r="O41" s="60"/>
      <c r="P41" s="60"/>
      <c r="Q41" s="60"/>
      <c r="R41" s="74">
        <f t="shared" si="1"/>
        <v>0.076</v>
      </c>
      <c r="S41" s="149">
        <f>SUM(C24*R41)</f>
        <v>0.608</v>
      </c>
      <c r="T41" s="150">
        <v>30</v>
      </c>
      <c r="U41" s="151">
        <f t="shared" si="0"/>
        <v>18.24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>
        <v>0.006</v>
      </c>
      <c r="L42" s="60"/>
      <c r="M42" s="60"/>
      <c r="N42" s="60"/>
      <c r="O42" s="60">
        <v>0.006</v>
      </c>
      <c r="P42" s="60"/>
      <c r="Q42" s="60"/>
      <c r="R42" s="74">
        <f t="shared" si="1"/>
        <v>0.022</v>
      </c>
      <c r="S42" s="149">
        <f>SUM(C24*R42)</f>
        <v>0.176</v>
      </c>
      <c r="T42" s="150">
        <v>26</v>
      </c>
      <c r="U42" s="151">
        <f t="shared" si="0"/>
        <v>4.576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11"/>
      <c r="J43" s="60"/>
      <c r="K43" s="60"/>
      <c r="L43" s="60"/>
      <c r="M43" s="60"/>
      <c r="N43" s="60"/>
      <c r="O43" s="60">
        <v>0.049</v>
      </c>
      <c r="P43" s="60"/>
      <c r="Q43" s="60"/>
      <c r="R43" s="74">
        <f t="shared" si="1"/>
        <v>0.049</v>
      </c>
      <c r="S43" s="149">
        <f>SUM(C24*R43)</f>
        <v>0.392</v>
      </c>
      <c r="T43" s="150">
        <v>50</v>
      </c>
      <c r="U43" s="151">
        <f t="shared" si="0"/>
        <v>19.6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0.07</v>
      </c>
      <c r="K44" s="60"/>
      <c r="L44" s="60"/>
      <c r="M44" s="60"/>
      <c r="N44" s="60"/>
      <c r="O44" s="60"/>
      <c r="P44" s="60"/>
      <c r="Q44" s="60"/>
      <c r="R44" s="74">
        <f t="shared" si="1"/>
        <v>0.07</v>
      </c>
      <c r="S44" s="149">
        <f>SUM(C24*R44)</f>
        <v>0.56</v>
      </c>
      <c r="T44" s="150">
        <v>25</v>
      </c>
      <c r="U44" s="151">
        <f t="shared" si="0"/>
        <v>14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9">
        <f>SUM(C24*R45)</f>
        <v>0</v>
      </c>
      <c r="T45" s="150">
        <v>23</v>
      </c>
      <c r="U45" s="151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4">
        <f t="shared" si="1"/>
        <v>0.001</v>
      </c>
      <c r="S46" s="149">
        <f>SUM(C24*R46)</f>
        <v>0.008</v>
      </c>
      <c r="T46" s="150">
        <v>315</v>
      </c>
      <c r="U46" s="151">
        <f t="shared" si="0"/>
        <v>2.52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9">
        <f>SUM(C24*R47)</f>
        <v>0</v>
      </c>
      <c r="T47" s="150">
        <v>500</v>
      </c>
      <c r="U47" s="151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</v>
      </c>
      <c r="S48" s="149">
        <f>SUM(C24*R48)</f>
        <v>0</v>
      </c>
      <c r="T48" s="150">
        <v>500</v>
      </c>
      <c r="U48" s="151">
        <f t="shared" si="0"/>
        <v>0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>
        <v>0.025</v>
      </c>
      <c r="N49" s="60"/>
      <c r="O49" s="60"/>
      <c r="P49" s="60"/>
      <c r="Q49" s="60"/>
      <c r="R49" s="74">
        <f t="shared" si="1"/>
        <v>0.025</v>
      </c>
      <c r="S49" s="149">
        <f>SUM(C24*R49)</f>
        <v>0.2</v>
      </c>
      <c r="T49" s="150">
        <v>345</v>
      </c>
      <c r="U49" s="151">
        <f t="shared" si="0"/>
        <v>69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9">
        <f>SUM(C24*R50)</f>
        <v>0</v>
      </c>
      <c r="T50" s="150">
        <v>90</v>
      </c>
      <c r="U50" s="151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>
        <v>0.001</v>
      </c>
      <c r="K51" s="60">
        <v>0.008</v>
      </c>
      <c r="L51" s="60"/>
      <c r="M51" s="60"/>
      <c r="N51" s="60"/>
      <c r="O51" s="60"/>
      <c r="P51" s="60"/>
      <c r="Q51" s="60"/>
      <c r="R51" s="74">
        <f t="shared" si="1"/>
        <v>0.009</v>
      </c>
      <c r="S51" s="149">
        <f>SUM(C24*R51)</f>
        <v>0.072</v>
      </c>
      <c r="T51" s="150">
        <v>200</v>
      </c>
      <c r="U51" s="151">
        <f t="shared" si="0"/>
        <v>14.4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>
        <v>0.002</v>
      </c>
      <c r="K52" s="60"/>
      <c r="L52" s="60"/>
      <c r="M52" s="60"/>
      <c r="N52" s="60"/>
      <c r="O52" s="60">
        <v>0.032</v>
      </c>
      <c r="P52" s="60"/>
      <c r="Q52" s="60"/>
      <c r="R52" s="74">
        <f t="shared" si="1"/>
        <v>0.034</v>
      </c>
      <c r="S52" s="149">
        <f>SUM(C24*R52)</f>
        <v>0.272</v>
      </c>
      <c r="T52" s="150">
        <v>41</v>
      </c>
      <c r="U52" s="151">
        <f t="shared" si="0"/>
        <v>11.152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9">
        <f>SUM(C24*R53)</f>
        <v>0</v>
      </c>
      <c r="T53" s="150">
        <v>40</v>
      </c>
      <c r="U53" s="151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4">
        <f t="shared" si="1"/>
        <v>0</v>
      </c>
      <c r="S54" s="149">
        <f>SUM(C24*R54)</f>
        <v>0</v>
      </c>
      <c r="T54" s="150">
        <v>60</v>
      </c>
      <c r="U54" s="151">
        <f t="shared" si="0"/>
        <v>0</v>
      </c>
    </row>
    <row r="55" spans="1:21">
      <c r="A55" s="61" t="s">
        <v>95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</v>
      </c>
      <c r="S55" s="149">
        <f>SUM(C24*R55)</f>
        <v>0</v>
      </c>
      <c r="T55" s="150">
        <v>53</v>
      </c>
      <c r="U55" s="151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52" t="s">
        <v>96</v>
      </c>
      <c r="T56" s="153"/>
      <c r="U56" s="154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97"/>
      <c r="N57" s="36"/>
      <c r="O57" s="36"/>
      <c r="P57" s="36"/>
      <c r="Q57" s="36"/>
      <c r="R57" s="132"/>
      <c r="S57" s="155" t="s">
        <v>33</v>
      </c>
      <c r="T57" s="156"/>
      <c r="U57" s="156"/>
    </row>
    <row r="58" spans="1:21">
      <c r="A58" s="68"/>
      <c r="B58" s="38"/>
      <c r="C58" s="10" t="s">
        <v>34</v>
      </c>
      <c r="D58" s="69" t="s">
        <v>35</v>
      </c>
      <c r="E58" s="70"/>
      <c r="F58" s="70"/>
      <c r="G58" s="70"/>
      <c r="H58" s="41" t="s">
        <v>36</v>
      </c>
      <c r="I58" s="98" t="s">
        <v>97</v>
      </c>
      <c r="J58" s="98"/>
      <c r="K58" s="98"/>
      <c r="L58" s="98"/>
      <c r="M58" s="98"/>
      <c r="N58" s="99"/>
      <c r="O58" s="40" t="s">
        <v>98</v>
      </c>
      <c r="P58" s="101"/>
      <c r="Q58" s="133"/>
      <c r="R58" s="134"/>
      <c r="S58" s="157" t="s">
        <v>39</v>
      </c>
      <c r="T58" s="158"/>
      <c r="U58" s="158"/>
    </row>
    <row r="59" ht="15.75" spans="1:21">
      <c r="A59" s="71"/>
      <c r="B59" s="43"/>
      <c r="C59" s="10" t="s">
        <v>40</v>
      </c>
      <c r="D59" s="72"/>
      <c r="E59" s="73"/>
      <c r="F59" s="73"/>
      <c r="G59" s="73"/>
      <c r="H59" s="46"/>
      <c r="I59" s="102"/>
      <c r="J59" s="102"/>
      <c r="K59" s="102"/>
      <c r="L59" s="102"/>
      <c r="M59" s="102"/>
      <c r="N59" s="103"/>
      <c r="O59" s="105"/>
      <c r="P59" s="105"/>
      <c r="Q59" s="135"/>
      <c r="R59" s="134"/>
      <c r="S59" s="155" t="s">
        <v>41</v>
      </c>
      <c r="T59" s="156"/>
      <c r="U59" s="156"/>
    </row>
    <row r="60" customHeight="1" spans="1:21">
      <c r="A60" s="71"/>
      <c r="B60" s="43" t="s">
        <v>43</v>
      </c>
      <c r="C60" s="43" t="s">
        <v>44</v>
      </c>
      <c r="D60" s="47" t="s">
        <v>45</v>
      </c>
      <c r="E60" s="47" t="s">
        <v>46</v>
      </c>
      <c r="F60" s="48" t="s">
        <v>47</v>
      </c>
      <c r="G60" s="49" t="s">
        <v>48</v>
      </c>
      <c r="H60" s="48"/>
      <c r="I60" s="48" t="s">
        <v>49</v>
      </c>
      <c r="J60" s="47" t="s">
        <v>50</v>
      </c>
      <c r="K60" s="47" t="s">
        <v>51</v>
      </c>
      <c r="L60" s="47" t="s">
        <v>46</v>
      </c>
      <c r="M60" s="106" t="s">
        <v>52</v>
      </c>
      <c r="N60" s="107"/>
      <c r="O60" s="48" t="s">
        <v>53</v>
      </c>
      <c r="P60" s="49" t="s">
        <v>54</v>
      </c>
      <c r="Q60" s="136"/>
      <c r="R60" s="137"/>
      <c r="S60" s="111"/>
      <c r="T60" s="159"/>
      <c r="U60" s="159"/>
    </row>
    <row r="61" spans="1:21">
      <c r="A61" s="71"/>
      <c r="B61" s="43"/>
      <c r="C61" s="43" t="s">
        <v>56</v>
      </c>
      <c r="D61" s="50"/>
      <c r="E61" s="50"/>
      <c r="F61" s="50"/>
      <c r="G61" s="48"/>
      <c r="H61" s="50"/>
      <c r="I61" s="50"/>
      <c r="J61" s="50"/>
      <c r="K61" s="50"/>
      <c r="L61" s="50"/>
      <c r="M61" s="47"/>
      <c r="N61" s="108"/>
      <c r="O61" s="50"/>
      <c r="P61" s="48"/>
      <c r="Q61" s="140"/>
      <c r="R61" s="137"/>
      <c r="S61" s="160" t="s">
        <v>57</v>
      </c>
      <c r="T61" s="4"/>
      <c r="U61" s="4"/>
    </row>
    <row r="62" spans="1:21">
      <c r="A62" s="74"/>
      <c r="B62" s="75"/>
      <c r="C62" s="75"/>
      <c r="D62" s="53"/>
      <c r="E62" s="53"/>
      <c r="F62" s="53"/>
      <c r="G62" s="54"/>
      <c r="H62" s="53"/>
      <c r="I62" s="53"/>
      <c r="J62" s="53"/>
      <c r="K62" s="53"/>
      <c r="L62" s="53"/>
      <c r="M62" s="109"/>
      <c r="N62" s="110"/>
      <c r="O62" s="53"/>
      <c r="P62" s="54"/>
      <c r="Q62" s="142"/>
      <c r="R62" s="143"/>
      <c r="S62" s="161" t="s">
        <v>60</v>
      </c>
      <c r="T62" s="158" t="s">
        <v>58</v>
      </c>
      <c r="U62" s="158" t="s">
        <v>59</v>
      </c>
    </row>
    <row r="63" spans="1:21">
      <c r="A63" s="61" t="s">
        <v>99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4">
        <f>SUM(D63:Q63)</f>
        <v>0</v>
      </c>
      <c r="S63" s="149">
        <f>SUM(C24*R63)</f>
        <v>0</v>
      </c>
      <c r="T63" s="150">
        <v>70</v>
      </c>
      <c r="U63" s="151">
        <f t="shared" ref="U63:U85" si="2">SUM(S63*T63)</f>
        <v>0</v>
      </c>
    </row>
    <row r="64" spans="1:21">
      <c r="A64" s="61" t="s">
        <v>100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9">
        <f>SUM(C24*R64)</f>
        <v>0</v>
      </c>
      <c r="T64" s="150">
        <v>55</v>
      </c>
      <c r="U64" s="151">
        <f t="shared" si="2"/>
        <v>0</v>
      </c>
    </row>
    <row r="65" spans="1:21">
      <c r="A65" s="61" t="s">
        <v>101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>
        <v>0.034</v>
      </c>
      <c r="L65" s="60"/>
      <c r="M65" s="60"/>
      <c r="N65" s="60"/>
      <c r="O65" s="60"/>
      <c r="P65" s="60"/>
      <c r="Q65" s="60"/>
      <c r="R65" s="74">
        <f>SUM(D65:Q65)</f>
        <v>0.034</v>
      </c>
      <c r="S65" s="149">
        <f>SUM(C24*R65)</f>
        <v>0.272</v>
      </c>
      <c r="T65" s="150">
        <v>100</v>
      </c>
      <c r="U65" s="151">
        <f t="shared" si="2"/>
        <v>27.2</v>
      </c>
    </row>
    <row r="66" spans="1:21">
      <c r="A66" s="61" t="s">
        <v>102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9">
        <f>SUM(C24*R66)</f>
        <v>0</v>
      </c>
      <c r="T66" s="150">
        <v>31</v>
      </c>
      <c r="U66" s="151">
        <f t="shared" si="2"/>
        <v>0</v>
      </c>
    </row>
    <row r="67" spans="1:21">
      <c r="A67" s="63" t="s">
        <v>103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9">
        <f>SUM(C24*R67)</f>
        <v>0</v>
      </c>
      <c r="T67" s="150">
        <v>40</v>
      </c>
      <c r="U67" s="151">
        <f t="shared" si="2"/>
        <v>0</v>
      </c>
    </row>
    <row r="68" spans="1:21">
      <c r="A68" s="63" t="s">
        <v>104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9">
        <f>SUM(C24*R68)</f>
        <v>0</v>
      </c>
      <c r="T68" s="150">
        <v>50</v>
      </c>
      <c r="U68" s="151">
        <f t="shared" si="2"/>
        <v>0</v>
      </c>
    </row>
    <row r="69" spans="1:21">
      <c r="A69" s="61" t="s">
        <v>105</v>
      </c>
      <c r="B69" s="62"/>
      <c r="C69" s="62" t="s">
        <v>55</v>
      </c>
      <c r="D69" s="60">
        <v>0.05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0.05</v>
      </c>
      <c r="S69" s="149">
        <f>R69*C24</f>
        <v>0.4</v>
      </c>
      <c r="T69" s="150">
        <v>70</v>
      </c>
      <c r="U69" s="151">
        <f t="shared" si="2"/>
        <v>28</v>
      </c>
    </row>
    <row r="70" spans="1:21">
      <c r="A70" s="61" t="s">
        <v>106</v>
      </c>
      <c r="B70" s="62"/>
      <c r="C70" s="62" t="s">
        <v>55</v>
      </c>
      <c r="D70" s="60">
        <v>0.003</v>
      </c>
      <c r="E70" s="60"/>
      <c r="F70" s="60"/>
      <c r="G70" s="60">
        <v>0.007</v>
      </c>
      <c r="H70" s="60"/>
      <c r="I70" s="60">
        <v>0.002</v>
      </c>
      <c r="J70" s="60"/>
      <c r="K70" s="60"/>
      <c r="L70" s="60"/>
      <c r="M70" s="60">
        <v>0.007</v>
      </c>
      <c r="N70" s="60"/>
      <c r="O70" s="60">
        <v>0.002</v>
      </c>
      <c r="P70" s="60">
        <v>0.01</v>
      </c>
      <c r="Q70" s="60"/>
      <c r="R70" s="74">
        <f t="shared" si="3"/>
        <v>0.031</v>
      </c>
      <c r="S70" s="149">
        <f>R70*C24</f>
        <v>0.248</v>
      </c>
      <c r="T70" s="150">
        <v>60</v>
      </c>
      <c r="U70" s="151">
        <f t="shared" si="2"/>
        <v>14.88</v>
      </c>
    </row>
    <row r="71" spans="1:21">
      <c r="A71" s="61" t="s">
        <v>107</v>
      </c>
      <c r="B71" s="62"/>
      <c r="C71" s="62" t="s">
        <v>55</v>
      </c>
      <c r="D71" s="60">
        <v>0.001</v>
      </c>
      <c r="E71" s="60"/>
      <c r="F71" s="60"/>
      <c r="G71" s="60"/>
      <c r="H71" s="60"/>
      <c r="I71" s="60"/>
      <c r="J71" s="60">
        <v>0.0003</v>
      </c>
      <c r="K71" s="60">
        <v>0.0003</v>
      </c>
      <c r="L71" s="60"/>
      <c r="M71" s="60"/>
      <c r="N71" s="60"/>
      <c r="O71" s="60"/>
      <c r="P71" s="60"/>
      <c r="Q71" s="60"/>
      <c r="R71" s="74">
        <f t="shared" si="3"/>
        <v>0.0016</v>
      </c>
      <c r="S71" s="149">
        <f>R71*C24</f>
        <v>0.0128</v>
      </c>
      <c r="T71" s="150">
        <v>12</v>
      </c>
      <c r="U71" s="151">
        <f t="shared" si="2"/>
        <v>0.1536</v>
      </c>
    </row>
    <row r="72" spans="1:21">
      <c r="A72" s="61" t="s">
        <v>108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9">
        <f>SUM(C24*R72)</f>
        <v>0</v>
      </c>
      <c r="T72" s="150">
        <v>150</v>
      </c>
      <c r="U72" s="151">
        <f t="shared" si="2"/>
        <v>0</v>
      </c>
    </row>
    <row r="73" spans="1:21">
      <c r="A73" s="162" t="s">
        <v>109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9">
        <f>SUM(C24*R73)</f>
        <v>0</v>
      </c>
      <c r="T73" s="150">
        <v>180</v>
      </c>
      <c r="U73" s="151">
        <f t="shared" si="2"/>
        <v>0</v>
      </c>
    </row>
    <row r="74" spans="1:21">
      <c r="A74" s="61" t="s">
        <v>54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4">
        <f t="shared" si="3"/>
        <v>0.024</v>
      </c>
      <c r="S74" s="149">
        <f>SUM(C24*R74)</f>
        <v>0.192</v>
      </c>
      <c r="T74" s="150">
        <v>200</v>
      </c>
      <c r="U74" s="151">
        <f t="shared" si="2"/>
        <v>38.4</v>
      </c>
    </row>
    <row r="75" spans="1:21">
      <c r="A75" s="162" t="s">
        <v>110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9">
        <f>SUM(C24*R75)</f>
        <v>0</v>
      </c>
      <c r="T75" s="150">
        <v>100</v>
      </c>
      <c r="U75" s="151">
        <f t="shared" si="2"/>
        <v>0</v>
      </c>
    </row>
    <row r="76" spans="1:21">
      <c r="A76" s="162" t="s">
        <v>111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9">
        <v>0</v>
      </c>
      <c r="T76" s="150">
        <v>160</v>
      </c>
      <c r="U76" s="151">
        <f t="shared" si="2"/>
        <v>0</v>
      </c>
    </row>
    <row r="77" spans="1:21">
      <c r="A77" s="162" t="s">
        <v>112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9">
        <f>SUM(C24*R77)</f>
        <v>0</v>
      </c>
      <c r="T77" s="150">
        <v>150</v>
      </c>
      <c r="U77" s="151">
        <f t="shared" si="2"/>
        <v>0</v>
      </c>
    </row>
    <row r="78" spans="1:21">
      <c r="A78" s="162" t="s">
        <v>113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9">
        <f>SUM(C24*R78)</f>
        <v>0</v>
      </c>
      <c r="T78" s="150">
        <v>190</v>
      </c>
      <c r="U78" s="151">
        <f t="shared" si="2"/>
        <v>0</v>
      </c>
    </row>
    <row r="79" spans="1:21">
      <c r="A79" s="162" t="s">
        <v>114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9">
        <f>SUM(C24*R79)</f>
        <v>0</v>
      </c>
      <c r="T79" s="150">
        <v>195</v>
      </c>
      <c r="U79" s="151">
        <f t="shared" si="2"/>
        <v>0</v>
      </c>
    </row>
    <row r="80" spans="1:21">
      <c r="A80" s="163" t="s">
        <v>115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9">
        <v>0</v>
      </c>
      <c r="T80" s="150">
        <v>165</v>
      </c>
      <c r="U80" s="151">
        <f t="shared" si="2"/>
        <v>0</v>
      </c>
    </row>
    <row r="81" spans="1:21">
      <c r="A81" s="162" t="s">
        <v>116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9">
        <v>0</v>
      </c>
      <c r="T81" s="150">
        <v>150</v>
      </c>
      <c r="U81" s="151">
        <f t="shared" si="2"/>
        <v>0</v>
      </c>
    </row>
    <row r="82" spans="1:21">
      <c r="A82" s="162" t="s">
        <v>117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f>SUM(H82:Q82)</f>
        <v>0</v>
      </c>
      <c r="S82" s="149">
        <f>R82*C24</f>
        <v>0</v>
      </c>
      <c r="T82" s="150">
        <v>136</v>
      </c>
      <c r="U82" s="151">
        <f t="shared" si="2"/>
        <v>0</v>
      </c>
    </row>
    <row r="83" spans="1:21">
      <c r="A83" s="164" t="s">
        <v>118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9">
        <v>0</v>
      </c>
      <c r="T83" s="150">
        <v>300</v>
      </c>
      <c r="U83" s="151">
        <f t="shared" si="2"/>
        <v>0</v>
      </c>
    </row>
    <row r="84" spans="1:21">
      <c r="A84" s="164" t="s">
        <v>119</v>
      </c>
      <c r="B84" s="62"/>
      <c r="C84" s="62" t="s">
        <v>55</v>
      </c>
      <c r="D84" s="60"/>
      <c r="E84" s="60"/>
      <c r="F84" s="60"/>
      <c r="G84" s="60"/>
      <c r="H84" s="60"/>
      <c r="I84" s="60">
        <v>0.004</v>
      </c>
      <c r="J84" s="60"/>
      <c r="K84" s="60"/>
      <c r="L84" s="60"/>
      <c r="M84" s="60"/>
      <c r="N84" s="60"/>
      <c r="O84" s="60"/>
      <c r="P84" s="60"/>
      <c r="Q84" s="60"/>
      <c r="R84" s="74">
        <f>SUM(D84:Q84)</f>
        <v>0.004</v>
      </c>
      <c r="S84" s="149">
        <f>R84*C24</f>
        <v>0.032</v>
      </c>
      <c r="T84" s="150">
        <v>110</v>
      </c>
      <c r="U84" s="151">
        <f t="shared" si="2"/>
        <v>3.52</v>
      </c>
    </row>
    <row r="85" spans="1:21">
      <c r="A85" s="164" t="s">
        <v>120</v>
      </c>
      <c r="B85" s="62"/>
      <c r="C85" s="62" t="s">
        <v>55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>
        <f>SUM(D85:Q85)</f>
        <v>0</v>
      </c>
      <c r="S85" s="149">
        <f>SUM(C24*R85)</f>
        <v>0</v>
      </c>
      <c r="T85" s="151">
        <v>110</v>
      </c>
      <c r="U85" s="151">
        <f t="shared" si="2"/>
        <v>0</v>
      </c>
    </row>
    <row r="86" spans="1:21">
      <c r="A86" s="165" t="s">
        <v>121</v>
      </c>
      <c r="B86" s="62"/>
      <c r="C86" s="62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74"/>
      <c r="S86" s="149"/>
      <c r="T86" s="147"/>
      <c r="U86" s="166">
        <v>824.02</v>
      </c>
    </row>
    <row r="87" spans="1:21">
      <c r="A87" s="165" t="s">
        <v>122</v>
      </c>
      <c r="B87" s="64"/>
      <c r="C87" s="64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167"/>
      <c r="S87" s="168"/>
      <c r="T87" s="147"/>
      <c r="U87" s="151">
        <f>SUM(U86/C24)</f>
        <v>103.0025</v>
      </c>
    </row>
    <row r="88" spans="19:19">
      <c r="S88" s="113"/>
    </row>
    <row r="89" spans="1:19">
      <c r="A89" s="83" t="s">
        <v>123</v>
      </c>
      <c r="I89" s="3"/>
      <c r="S89" s="113"/>
    </row>
    <row r="90" spans="1:19">
      <c r="A90" s="83" t="s">
        <v>124</v>
      </c>
      <c r="S90" s="113"/>
    </row>
    <row r="91" spans="1:19">
      <c r="A91" s="3" t="s">
        <v>125</v>
      </c>
      <c r="C91" t="s">
        <v>126</v>
      </c>
      <c r="E91" t="s">
        <v>30</v>
      </c>
      <c r="J91" t="s">
        <v>127</v>
      </c>
      <c r="N91" t="s">
        <v>30</v>
      </c>
      <c r="S91" s="113"/>
    </row>
    <row r="92" spans="1:19">
      <c r="A92" s="83" t="s">
        <v>128</v>
      </c>
      <c r="I92" t="s">
        <v>129</v>
      </c>
      <c r="S92" s="113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58:G59"/>
    <mergeCell ref="I58:N59"/>
    <mergeCell ref="O58:Q59"/>
    <mergeCell ref="D19:G20"/>
    <mergeCell ref="I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dcterms:modified xsi:type="dcterms:W3CDTF">2025-05-15T06:45:01Z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8EF0AF1001FB4CA3AFE7835B7E373BE4_13</vt:lpwstr>
  </property>
  <property fmtid="{D5CDD505-2E9C-101B-9397-08002B2CF9AE}" pid="3" name="KSOProductBuildVer">
    <vt:lpwstr>1049-12.2.0.20795</vt:lpwstr>
  </property>
</Properties>
</file>