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<sst xmlns="http://schemas.openxmlformats.org/spreadsheetml/2006/main" count="209" uniqueCount="129">
  <si>
    <t>Утверждаю</t>
  </si>
  <si>
    <t>Руководитель     ____________         _______________________</t>
  </si>
  <si>
    <t>Фисенко Н.Ю.</t>
  </si>
  <si>
    <t>учреждения            (подпись)               (расшифровка подписи)</t>
  </si>
  <si>
    <t xml:space="preserve"> Меню-требование на выдачу продуктов питания  N 17</t>
  </si>
  <si>
    <r>
      <rPr>
        <sz val="8"/>
        <rFont val="Arial Cyr"/>
        <charset val="204"/>
      </rPr>
      <t>"23"     ____</t>
    </r>
    <r>
      <rPr>
        <u/>
        <sz val="8"/>
        <rFont val="Arial Cyr"/>
        <charset val="204"/>
      </rPr>
      <t>_04</t>
    </r>
    <r>
      <rPr>
        <sz val="8"/>
        <rFont val="Arial Cyr"/>
        <charset val="204"/>
      </rPr>
      <t>____   2025  г.</t>
    </r>
  </si>
  <si>
    <t>Коды категорий довольствующихся</t>
  </si>
  <si>
    <t>Плановая</t>
  </si>
  <si>
    <t>Количество до-</t>
  </si>
  <si>
    <t>КОДЫ</t>
  </si>
  <si>
    <t>(группы)</t>
  </si>
  <si>
    <t>стоимость</t>
  </si>
  <si>
    <t>вольствующихся</t>
  </si>
  <si>
    <t xml:space="preserve">    Фактическая</t>
  </si>
  <si>
    <t>0504202</t>
  </si>
  <si>
    <t>суммарных</t>
  </si>
  <si>
    <t xml:space="preserve">по плановой </t>
  </si>
  <si>
    <t>одного дня,</t>
  </si>
  <si>
    <t>по плановой сто-</t>
  </si>
  <si>
    <t xml:space="preserve">     стоимость,</t>
  </si>
  <si>
    <t>категорий</t>
  </si>
  <si>
    <t>стоимости</t>
  </si>
  <si>
    <t>руб</t>
  </si>
  <si>
    <t>имости одного дня</t>
  </si>
  <si>
    <t>одного дня</t>
  </si>
  <si>
    <t>Учреждение    _______________________________________________________________________________________</t>
  </si>
  <si>
    <t>ГБОУ СОШ с.</t>
  </si>
  <si>
    <t>Тепловка</t>
  </si>
  <si>
    <t>Структурное подразделение     Д/С "Ласточка"_____________________________________</t>
  </si>
  <si>
    <t>Материально ответственное лицо  __________________________________</t>
  </si>
  <si>
    <t>Пастухова Н.Н.</t>
  </si>
  <si>
    <t xml:space="preserve">          Продукты питания</t>
  </si>
  <si>
    <t>Количество продуктов питания, подлежащих закладке</t>
  </si>
  <si>
    <t xml:space="preserve">   Расход продуктов</t>
  </si>
  <si>
    <t>Еди-</t>
  </si>
  <si>
    <t>завтрак</t>
  </si>
  <si>
    <t>обед</t>
  </si>
  <si>
    <t>полдник</t>
  </si>
  <si>
    <t>питания (количество)</t>
  </si>
  <si>
    <t>ницa</t>
  </si>
  <si>
    <t>операция</t>
  </si>
  <si>
    <t>наименование</t>
  </si>
  <si>
    <t>код</t>
  </si>
  <si>
    <t>изме-</t>
  </si>
  <si>
    <t>Каша «Дружба»</t>
  </si>
  <si>
    <t>Хлеб в ассортименте</t>
  </si>
  <si>
    <t>Масло сливочное порциями</t>
  </si>
  <si>
    <t xml:space="preserve">Сыр порциями </t>
  </si>
  <si>
    <t>Чай с молоком и сахаром</t>
  </si>
  <si>
    <t>Рассольник «Ленинградский»</t>
  </si>
  <si>
    <t>Рис отварной</t>
  </si>
  <si>
    <t>Курица тушеная с морковью</t>
  </si>
  <si>
    <t>Напиток лимонный</t>
  </si>
  <si>
    <t>Запеканка из творога</t>
  </si>
  <si>
    <t>Чай с сахаром</t>
  </si>
  <si>
    <t>кг</t>
  </si>
  <si>
    <t>рения</t>
  </si>
  <si>
    <t>на довольст-</t>
  </si>
  <si>
    <t>цена</t>
  </si>
  <si>
    <t>сумма</t>
  </si>
  <si>
    <t>вующихся</t>
  </si>
  <si>
    <t>Количество порций</t>
  </si>
  <si>
    <t>Выход - вес порций</t>
  </si>
  <si>
    <t>г</t>
  </si>
  <si>
    <t xml:space="preserve">Хлеб </t>
  </si>
  <si>
    <t>Батон</t>
  </si>
  <si>
    <t>Булочка ванильная</t>
  </si>
  <si>
    <t>Йогурт</t>
  </si>
  <si>
    <t>шт.</t>
  </si>
  <si>
    <t>Яйцо</t>
  </si>
  <si>
    <t>Творог</t>
  </si>
  <si>
    <t>Курица охлаждённая</t>
  </si>
  <si>
    <t>Рыба св. мороженная</t>
  </si>
  <si>
    <t>Молоко свеж</t>
  </si>
  <si>
    <t>Сосиска</t>
  </si>
  <si>
    <t>Масло сливочное</t>
  </si>
  <si>
    <t>Масло растительное</t>
  </si>
  <si>
    <t>Сметана</t>
  </si>
  <si>
    <t>Повидло</t>
  </si>
  <si>
    <t xml:space="preserve">Сыр </t>
  </si>
  <si>
    <t>Морковь</t>
  </si>
  <si>
    <t>Лук</t>
  </si>
  <si>
    <t>Картофель</t>
  </si>
  <si>
    <t>Капуста свежая</t>
  </si>
  <si>
    <t>Свекла столовая</t>
  </si>
  <si>
    <t xml:space="preserve">Чай </t>
  </si>
  <si>
    <t>Кофейный нап</t>
  </si>
  <si>
    <t>Какао</t>
  </si>
  <si>
    <t>Сухофрукты</t>
  </si>
  <si>
    <t>Сок</t>
  </si>
  <si>
    <t>л</t>
  </si>
  <si>
    <t>Томатная паста</t>
  </si>
  <si>
    <t>Мука пшеничная</t>
  </si>
  <si>
    <t>Пшено</t>
  </si>
  <si>
    <t>Крупа гречневая</t>
  </si>
  <si>
    <t>Крупа манная</t>
  </si>
  <si>
    <t xml:space="preserve">                 Форма 0504202   с.2</t>
  </si>
  <si>
    <t>Полдник</t>
  </si>
  <si>
    <t>Макароны</t>
  </si>
  <si>
    <t>Горох</t>
  </si>
  <si>
    <t>Рис</t>
  </si>
  <si>
    <t>Перловка</t>
  </si>
  <si>
    <t>Ячка</t>
  </si>
  <si>
    <t>Крупа кукурузная</t>
  </si>
  <si>
    <t>Геркулес</t>
  </si>
  <si>
    <t>Сахар</t>
  </si>
  <si>
    <t>Соль</t>
  </si>
  <si>
    <t>Зеленый горошек</t>
  </si>
  <si>
    <t>Огурец сол.</t>
  </si>
  <si>
    <t>Кисель</t>
  </si>
  <si>
    <t>Яблоко</t>
  </si>
  <si>
    <t>Апельсины</t>
  </si>
  <si>
    <t>Лимон</t>
  </si>
  <si>
    <t>Печенье</t>
  </si>
  <si>
    <t>Консерва рыбная в масле</t>
  </si>
  <si>
    <t>Пряники</t>
  </si>
  <si>
    <t>Икра кабачковая</t>
  </si>
  <si>
    <t>бананы</t>
  </si>
  <si>
    <t>шиповник сухой</t>
  </si>
  <si>
    <t>огурец свеж.</t>
  </si>
  <si>
    <t>итого на сумму</t>
  </si>
  <si>
    <t>итого на 1 ребенка</t>
  </si>
  <si>
    <r>
      <rPr>
        <sz val="8"/>
        <rFont val="Arial Cyr"/>
        <charset val="204"/>
      </rPr>
      <t>Заместитель директора по финансовой части               ____________________</t>
    </r>
    <r>
      <rPr>
        <u/>
        <sz val="8"/>
        <rFont val="Arial Cyr"/>
        <charset val="204"/>
      </rPr>
      <t>Коновалова О.Ю.</t>
    </r>
  </si>
  <si>
    <t xml:space="preserve">                                                                                  (подпись)                   (расшифровка подписи)</t>
  </si>
  <si>
    <t>Завхоз</t>
  </si>
  <si>
    <t>___________</t>
  </si>
  <si>
    <t>Повар</t>
  </si>
  <si>
    <t xml:space="preserve">                                                                      (подпись)                  (расшифровка подписи)</t>
  </si>
  <si>
    <t xml:space="preserve">                                                    (подпись)          (расшифровка подписи)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</si>
</sst>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dd\.mm\.yyyy"/>
  </numFmts>
  <fonts count="36">
    <font>
      <sz val="11"/>
      <color theme="1"/>
      <name val="Calibri"/>
      <charset val="134"/>
      <scheme val="minor"/>
    </font>
    <font>
      <sz val="10"/>
      <name val="Arial Cyr"/>
      <charset val="204"/>
    </font>
    <font>
      <sz val="8"/>
      <name val="Arial Cyr"/>
      <charset val="204"/>
    </font>
    <font>
      <sz val="8"/>
      <name val="Pragmatica"/>
      <charset val="204"/>
    </font>
    <font>
      <sz val="11"/>
      <name val="Arial Cyr"/>
      <charset val="204"/>
    </font>
    <font>
      <b/>
      <sz val="8"/>
      <name val="Arial Cyr"/>
      <charset val="204"/>
    </font>
    <font>
      <sz val="8"/>
      <name val="Times New Roman"/>
      <charset val="204"/>
    </font>
    <font>
      <sz val="11"/>
      <color theme="1"/>
      <name val="Times New Roman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2"/>
      <name val="Arial"/>
      <charset val="204"/>
    </font>
    <font>
      <sz val="10"/>
      <color indexed="8"/>
      <name val="Calibri"/>
      <charset val="204"/>
    </font>
    <font>
      <b/>
      <sz val="11"/>
      <color theme="1"/>
      <name val="Calibri"/>
      <charset val="204"/>
      <scheme val="minor"/>
    </font>
    <font>
      <sz val="8"/>
      <color indexed="8"/>
      <name val="Times New Roman"/>
      <charset val="204"/>
    </font>
    <font>
      <sz val="10"/>
      <color theme="1"/>
      <name val="Calibri"/>
      <charset val="204"/>
      <scheme val="minor"/>
    </font>
    <font>
      <sz val="12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8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5" applyNumberFormat="0" applyFill="0" applyAlignment="0" applyProtection="0">
      <alignment vertical="center"/>
    </xf>
    <xf numFmtId="0" fontId="22" fillId="0" borderId="45" applyNumberFormat="0" applyFill="0" applyAlignment="0" applyProtection="0">
      <alignment vertical="center"/>
    </xf>
    <xf numFmtId="0" fontId="23" fillId="0" borderId="4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47" applyNumberFormat="0" applyAlignment="0" applyProtection="0">
      <alignment vertical="center"/>
    </xf>
    <xf numFmtId="0" fontId="25" fillId="4" borderId="48" applyNumberFormat="0" applyAlignment="0" applyProtection="0">
      <alignment vertical="center"/>
    </xf>
    <xf numFmtId="0" fontId="26" fillId="4" borderId="47" applyNumberFormat="0" applyAlignment="0" applyProtection="0">
      <alignment vertical="center"/>
    </xf>
    <xf numFmtId="0" fontId="27" fillId="5" borderId="49" applyNumberFormat="0" applyAlignment="0" applyProtection="0">
      <alignment vertical="center"/>
    </xf>
    <xf numFmtId="0" fontId="28" fillId="0" borderId="50" applyNumberFormat="0" applyFill="0" applyAlignment="0" applyProtection="0">
      <alignment vertical="center"/>
    </xf>
    <xf numFmtId="0" fontId="29" fillId="0" borderId="5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/>
  </cellStyleXfs>
  <cellXfs count="16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9" xfId="0" applyBorder="1"/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2" fillId="0" borderId="1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4" fillId="0" borderId="17" xfId="0" applyFont="1" applyBorder="1" applyAlignment="1">
      <alignment horizontal="left"/>
    </xf>
    <xf numFmtId="0" fontId="2" fillId="0" borderId="2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0" fillId="0" borderId="3" xfId="0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0" fillId="0" borderId="28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49" fontId="6" fillId="0" borderId="27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1" fillId="0" borderId="7" xfId="0" applyFont="1" applyBorder="1"/>
    <xf numFmtId="0" fontId="0" fillId="0" borderId="32" xfId="0" applyBorder="1"/>
    <xf numFmtId="0" fontId="8" fillId="0" borderId="33" xfId="0" applyFont="1" applyBorder="1" applyAlignment="1">
      <alignment horizontal="left" wrapText="1"/>
    </xf>
    <xf numFmtId="0" fontId="1" fillId="0" borderId="33" xfId="0" applyFont="1" applyBorder="1"/>
    <xf numFmtId="0" fontId="1" fillId="0" borderId="32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180" fontId="10" fillId="0" borderId="5" xfId="0" applyNumberFormat="1" applyFont="1" applyBorder="1" applyAlignment="1">
      <alignment horizontal="left" shrinkToFit="1"/>
    </xf>
    <xf numFmtId="0" fontId="1" fillId="0" borderId="5" xfId="0" applyFont="1" applyBorder="1"/>
    <xf numFmtId="180" fontId="10" fillId="0" borderId="18" xfId="0" applyNumberFormat="1" applyFont="1" applyBorder="1" applyAlignment="1">
      <alignment horizontal="left" shrinkToFit="1"/>
    </xf>
    <xf numFmtId="0" fontId="1" fillId="0" borderId="18" xfId="0" applyFont="1" applyBorder="1"/>
    <xf numFmtId="0" fontId="11" fillId="0" borderId="4" xfId="0" applyFont="1" applyBorder="1"/>
    <xf numFmtId="0" fontId="0" fillId="0" borderId="4" xfId="0" applyBorder="1"/>
    <xf numFmtId="0" fontId="1" fillId="0" borderId="17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0" fillId="0" borderId="31" xfId="0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8" fillId="0" borderId="0" xfId="0" applyFont="1"/>
    <xf numFmtId="0" fontId="2" fillId="0" borderId="4" xfId="0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6" xfId="0" applyFont="1" applyBorder="1"/>
    <xf numFmtId="181" fontId="2" fillId="0" borderId="0" xfId="0" applyNumberFormat="1" applyFont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4" xfId="0" applyFont="1" applyBorder="1"/>
    <xf numFmtId="0" fontId="5" fillId="0" borderId="17" xfId="0" applyFont="1" applyBorder="1"/>
    <xf numFmtId="2" fontId="5" fillId="0" borderId="19" xfId="0" applyNumberFormat="1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1" xfId="0" applyFont="1" applyBorder="1"/>
    <xf numFmtId="0" fontId="12" fillId="0" borderId="2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180" fontId="1" fillId="0" borderId="32" xfId="0" applyNumberFormat="1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180" fontId="1" fillId="0" borderId="0" xfId="0" applyNumberFormat="1" applyFont="1" applyAlignment="1">
      <alignment horizontal="center"/>
    </xf>
    <xf numFmtId="180" fontId="0" fillId="0" borderId="0" xfId="0" applyNumberForma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180" fontId="0" fillId="0" borderId="37" xfId="0" applyNumberFormat="1" applyBorder="1"/>
    <xf numFmtId="0" fontId="0" fillId="0" borderId="38" xfId="0" applyBorder="1"/>
    <xf numFmtId="49" fontId="1" fillId="0" borderId="0" xfId="0" applyNumberFormat="1" applyFont="1"/>
    <xf numFmtId="180" fontId="2" fillId="0" borderId="3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180" fontId="0" fillId="0" borderId="41" xfId="0" applyNumberFormat="1" applyBorder="1"/>
    <xf numFmtId="0" fontId="0" fillId="0" borderId="42" xfId="0" applyBorder="1"/>
    <xf numFmtId="180" fontId="0" fillId="0" borderId="28" xfId="0" applyNumberFormat="1" applyBorder="1"/>
    <xf numFmtId="0" fontId="0" fillId="0" borderId="22" xfId="0" applyBorder="1"/>
    <xf numFmtId="0" fontId="0" fillId="0" borderId="29" xfId="0" applyBorder="1"/>
    <xf numFmtId="180" fontId="1" fillId="0" borderId="0" xfId="0" applyNumberFormat="1" applyFont="1"/>
    <xf numFmtId="0" fontId="0" fillId="0" borderId="24" xfId="0" applyBorder="1"/>
    <xf numFmtId="0" fontId="12" fillId="0" borderId="26" xfId="0" applyFont="1" applyBorder="1" applyAlignment="1">
      <alignment horizontal="center" vertical="center"/>
    </xf>
    <xf numFmtId="0" fontId="0" fillId="0" borderId="7" xfId="0" applyBorder="1"/>
    <xf numFmtId="0" fontId="12" fillId="0" borderId="29" xfId="0" applyFont="1" applyBorder="1" applyAlignment="1">
      <alignment horizontal="center" vertical="center"/>
    </xf>
    <xf numFmtId="0" fontId="0" fillId="0" borderId="27" xfId="0" applyBorder="1"/>
    <xf numFmtId="180" fontId="2" fillId="0" borderId="32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80" fontId="2" fillId="0" borderId="24" xfId="0" applyNumberFormat="1" applyFont="1" applyBorder="1" applyAlignment="1">
      <alignment horizontal="center"/>
    </xf>
    <xf numFmtId="0" fontId="0" fillId="0" borderId="31" xfId="0" applyBorder="1"/>
    <xf numFmtId="180" fontId="2" fillId="0" borderId="3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180" fontId="1" fillId="0" borderId="24" xfId="0" applyNumberFormat="1" applyFont="1" applyBorder="1"/>
    <xf numFmtId="0" fontId="1" fillId="0" borderId="32" xfId="0" applyFont="1" applyBorder="1"/>
    <xf numFmtId="180" fontId="1" fillId="0" borderId="43" xfId="0" applyNumberFormat="1" applyFont="1" applyBorder="1"/>
    <xf numFmtId="180" fontId="1" fillId="0" borderId="31" xfId="0" applyNumberFormat="1" applyFont="1" applyBorder="1"/>
    <xf numFmtId="2" fontId="10" fillId="0" borderId="32" xfId="0" applyNumberFormat="1" applyFont="1" applyBorder="1"/>
    <xf numFmtId="2" fontId="1" fillId="0" borderId="32" xfId="0" applyNumberFormat="1" applyFont="1" applyBorder="1"/>
    <xf numFmtId="180" fontId="1" fillId="0" borderId="5" xfId="0" applyNumberFormat="1" applyFont="1" applyBorder="1"/>
    <xf numFmtId="0" fontId="1" fillId="0" borderId="4" xfId="0" applyFont="1" applyBorder="1"/>
    <xf numFmtId="0" fontId="14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80" fontId="1" fillId="0" borderId="24" xfId="0" applyNumberFormat="1" applyFont="1" applyBorder="1" applyAlignment="1">
      <alignment horizontal="center"/>
    </xf>
    <xf numFmtId="180" fontId="1" fillId="0" borderId="31" xfId="0" applyNumberFormat="1" applyFont="1" applyBorder="1" applyAlignment="1">
      <alignment horizontal="center"/>
    </xf>
    <xf numFmtId="180" fontId="10" fillId="0" borderId="5" xfId="0" applyNumberFormat="1" applyFont="1" applyBorder="1" applyAlignment="1">
      <alignment horizontal="left" wrapText="1"/>
    </xf>
    <xf numFmtId="49" fontId="15" fillId="0" borderId="32" xfId="49" applyNumberFormat="1" applyFont="1" applyBorder="1" applyAlignment="1">
      <alignment horizontal="left" vertical="top" wrapText="1"/>
    </xf>
    <xf numFmtId="0" fontId="4" fillId="0" borderId="18" xfId="0" applyFont="1" applyBorder="1" applyAlignment="1">
      <alignment horizontal="left" wrapText="1"/>
    </xf>
    <xf numFmtId="0" fontId="8" fillId="0" borderId="18" xfId="0" applyFont="1" applyBorder="1" applyAlignment="1">
      <alignment horizontal="left" wrapText="1"/>
    </xf>
    <xf numFmtId="2" fontId="9" fillId="0" borderId="32" xfId="0" applyNumberFormat="1" applyFont="1" applyBorder="1"/>
    <xf numFmtId="0" fontId="1" fillId="0" borderId="18" xfId="0" applyFont="1" applyBorder="1" applyAlignment="1">
      <alignment horizontal="center"/>
    </xf>
    <xf numFmtId="180" fontId="1" fillId="0" borderId="32" xfId="0" applyNumberFormat="1" applyFont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8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9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0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1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8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9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0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1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2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3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4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5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1"/>
  <sheetViews>
    <sheetView tabSelected="1" zoomScale="80" zoomScaleNormal="80" topLeftCell="A4" workbookViewId="0">
      <selection activeCell="U89" sqref="U89"/>
    </sheetView>
  </sheetViews>
  <sheetFormatPr defaultColWidth="9" defaultRowHeight="15"/>
  <cols>
    <col min="1" max="1" width="31.7142857142857" customWidth="1"/>
    <col min="2" max="2" width="4.85714285714286" customWidth="1"/>
    <col min="3" max="3" width="6" customWidth="1"/>
    <col min="4" max="4" width="11.1428571428571" customWidth="1"/>
    <col min="5" max="5" width="9.57142857142857" customWidth="1"/>
    <col min="6" max="9" width="8.28571428571429" customWidth="1"/>
    <col min="10" max="10" width="12" customWidth="1"/>
    <col min="11" max="11" width="10.2857142857143" customWidth="1"/>
    <col min="12" max="12" width="7.85714285714286" customWidth="1"/>
    <col min="13" max="13" width="11" customWidth="1"/>
    <col min="14" max="14" width="11.5714285714286" customWidth="1"/>
    <col min="15" max="16" width="9.14285714285714" customWidth="1"/>
    <col min="17" max="17" width="13.2857142857143" customWidth="1"/>
    <col min="18" max="18" width="11.2857142857143" customWidth="1"/>
    <col min="19" max="19" width="11.1428571428571" customWidth="1"/>
    <col min="20" max="20" width="9.71428571428571" customWidth="1"/>
    <col min="21" max="21" width="9.28571428571429" customWidth="1"/>
  </cols>
  <sheetData>
    <row r="1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O1" s="1"/>
      <c r="P1" s="1"/>
      <c r="Q1" s="2"/>
      <c r="R1" s="2"/>
      <c r="S1" s="114"/>
      <c r="T1" s="4"/>
      <c r="U1" s="4"/>
    </row>
    <row r="2" spans="1:21">
      <c r="A2" s="2" t="s">
        <v>1</v>
      </c>
      <c r="B2" s="1"/>
      <c r="C2" s="1" t="s">
        <v>2</v>
      </c>
      <c r="D2" s="1"/>
      <c r="E2" s="1"/>
      <c r="F2" s="1"/>
      <c r="G2" s="1"/>
      <c r="H2" s="1"/>
      <c r="I2" s="1"/>
      <c r="J2" s="1"/>
      <c r="K2" s="1"/>
      <c r="L2" s="1"/>
      <c r="M2" s="1"/>
      <c r="O2" s="1"/>
      <c r="P2" s="1"/>
      <c r="Q2" s="3"/>
      <c r="R2" s="3"/>
      <c r="S2" s="114"/>
      <c r="T2" s="4"/>
      <c r="U2" s="4"/>
    </row>
    <row r="3" spans="1:21">
      <c r="A3" s="3" t="s">
        <v>3</v>
      </c>
      <c r="B3" s="1"/>
      <c r="C3" s="1"/>
      <c r="D3" s="1"/>
      <c r="E3" s="1"/>
      <c r="F3" s="4"/>
      <c r="G3" s="4"/>
      <c r="H3" s="4"/>
      <c r="I3" s="4"/>
      <c r="J3" s="1"/>
      <c r="K3" s="1"/>
      <c r="L3" s="1"/>
      <c r="M3" s="1"/>
      <c r="N3" s="85" t="s">
        <v>4</v>
      </c>
      <c r="O3" s="1"/>
      <c r="P3" s="1"/>
      <c r="Q3" s="3"/>
      <c r="R3" s="3"/>
      <c r="S3" s="114"/>
      <c r="T3" s="4"/>
      <c r="U3" s="4"/>
    </row>
    <row r="4" spans="1:19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O4" s="1"/>
      <c r="P4" s="1"/>
      <c r="Q4" s="1"/>
      <c r="R4" s="1"/>
      <c r="S4" s="115"/>
    </row>
    <row r="5" spans="1:19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86"/>
      <c r="M5" s="2"/>
      <c r="N5" s="1"/>
      <c r="O5" s="1"/>
      <c r="P5" s="1"/>
      <c r="Q5" s="1"/>
      <c r="R5" s="1"/>
      <c r="S5" s="115"/>
    </row>
    <row r="6" ht="15.75" spans="1:21">
      <c r="A6" s="5" t="s">
        <v>6</v>
      </c>
      <c r="B6" s="5"/>
      <c r="C6" s="5"/>
      <c r="D6" s="6"/>
      <c r="E6" s="7" t="s">
        <v>7</v>
      </c>
      <c r="F6" s="5"/>
      <c r="G6" s="5"/>
      <c r="H6" s="5"/>
      <c r="I6" s="5"/>
      <c r="J6" s="87" t="s">
        <v>8</v>
      </c>
      <c r="K6" s="88"/>
      <c r="L6" s="89"/>
      <c r="M6" s="90"/>
      <c r="N6" s="1"/>
      <c r="S6" s="116" t="s">
        <v>9</v>
      </c>
      <c r="T6" s="117"/>
      <c r="U6" s="118"/>
    </row>
    <row r="7" spans="1:21">
      <c r="A7" s="8" t="s">
        <v>10</v>
      </c>
      <c r="B7" s="8"/>
      <c r="C7" s="8"/>
      <c r="D7" s="9"/>
      <c r="E7" s="10" t="s">
        <v>11</v>
      </c>
      <c r="F7" s="11"/>
      <c r="G7" s="11"/>
      <c r="H7" s="11"/>
      <c r="I7" s="11"/>
      <c r="J7" s="91" t="s">
        <v>12</v>
      </c>
      <c r="K7" s="3"/>
      <c r="L7" s="92"/>
      <c r="M7" s="10" t="s">
        <v>13</v>
      </c>
      <c r="S7" s="119" t="s">
        <v>14</v>
      </c>
      <c r="T7" s="120"/>
      <c r="U7" s="121"/>
    </row>
    <row r="8" spans="1:21">
      <c r="A8" s="6" t="s">
        <v>15</v>
      </c>
      <c r="B8" s="7" t="s">
        <v>16</v>
      </c>
      <c r="C8" s="5"/>
      <c r="D8" s="6"/>
      <c r="E8" s="10" t="s">
        <v>17</v>
      </c>
      <c r="F8" s="11"/>
      <c r="G8" s="11"/>
      <c r="H8" s="11"/>
      <c r="I8" s="11"/>
      <c r="J8" s="91" t="s">
        <v>18</v>
      </c>
      <c r="K8" s="3"/>
      <c r="L8" s="92"/>
      <c r="M8" s="10" t="s">
        <v>19</v>
      </c>
      <c r="S8" s="122"/>
      <c r="U8" s="123"/>
    </row>
    <row r="9" spans="1:21">
      <c r="A9" s="12" t="s">
        <v>20</v>
      </c>
      <c r="B9" s="10" t="s">
        <v>21</v>
      </c>
      <c r="C9" s="11"/>
      <c r="D9" s="12"/>
      <c r="E9" s="10" t="s">
        <v>22</v>
      </c>
      <c r="F9" s="11"/>
      <c r="G9" s="11"/>
      <c r="H9" s="11"/>
      <c r="I9" s="11"/>
      <c r="J9" s="91" t="s">
        <v>23</v>
      </c>
      <c r="K9" s="3"/>
      <c r="L9" s="92"/>
      <c r="M9" s="93"/>
      <c r="O9" s="94">
        <v>45770</v>
      </c>
      <c r="P9" s="94"/>
      <c r="Q9" s="124"/>
      <c r="R9" s="124"/>
      <c r="S9" s="125"/>
      <c r="T9" s="126"/>
      <c r="U9" s="127"/>
    </row>
    <row r="10" spans="1:21">
      <c r="A10" s="13"/>
      <c r="B10" s="14" t="s">
        <v>24</v>
      </c>
      <c r="C10" s="8"/>
      <c r="D10" s="9"/>
      <c r="E10" s="2"/>
      <c r="F10" s="2"/>
      <c r="G10" s="2"/>
      <c r="H10" s="2"/>
      <c r="I10" s="2"/>
      <c r="J10" s="3"/>
      <c r="K10" s="95"/>
      <c r="L10" s="96"/>
      <c r="M10" s="93"/>
      <c r="S10" s="128"/>
      <c r="T10" s="36"/>
      <c r="U10" s="129"/>
    </row>
    <row r="11" ht="15.75" spans="1:21">
      <c r="A11" s="15">
        <v>1</v>
      </c>
      <c r="B11" s="16"/>
      <c r="C11" s="17">
        <v>2</v>
      </c>
      <c r="D11" s="18"/>
      <c r="E11" s="19"/>
      <c r="F11" s="19">
        <v>3</v>
      </c>
      <c r="G11" s="19"/>
      <c r="H11" s="19"/>
      <c r="I11" s="19"/>
      <c r="J11" s="19"/>
      <c r="K11" s="19">
        <v>5</v>
      </c>
      <c r="L11" s="97"/>
      <c r="M11" s="98"/>
      <c r="N11" s="2" t="s">
        <v>25</v>
      </c>
      <c r="O11" s="1" t="s">
        <v>26</v>
      </c>
      <c r="P11" s="1"/>
      <c r="Q11" s="1"/>
      <c r="R11" s="1" t="s">
        <v>27</v>
      </c>
      <c r="S11" s="125"/>
      <c r="T11" s="126"/>
      <c r="U11" s="127"/>
    </row>
    <row r="12" spans="1:21">
      <c r="A12" s="20"/>
      <c r="B12" s="21"/>
      <c r="C12" s="22"/>
      <c r="D12" s="23"/>
      <c r="E12" s="21"/>
      <c r="F12" s="21"/>
      <c r="G12" s="21"/>
      <c r="H12" s="21"/>
      <c r="I12" s="21"/>
      <c r="J12" s="21"/>
      <c r="K12" s="21"/>
      <c r="L12" s="21"/>
      <c r="M12" s="99"/>
      <c r="S12" s="122"/>
      <c r="U12" s="123"/>
    </row>
    <row r="13" spans="1:21">
      <c r="A13" s="24"/>
      <c r="B13" s="25"/>
      <c r="C13" s="25"/>
      <c r="D13" s="26"/>
      <c r="E13" s="25"/>
      <c r="F13" s="25">
        <v>99</v>
      </c>
      <c r="G13" s="25"/>
      <c r="H13" s="25"/>
      <c r="I13" s="25"/>
      <c r="J13" s="25">
        <f>C24*F13</f>
        <v>693</v>
      </c>
      <c r="K13" s="100"/>
      <c r="L13" s="25"/>
      <c r="M13" s="101">
        <f>U85</f>
        <v>906.03</v>
      </c>
      <c r="N13" s="2" t="s">
        <v>28</v>
      </c>
      <c r="O13" s="1"/>
      <c r="P13" s="1"/>
      <c r="Q13" s="1"/>
      <c r="R13" s="1"/>
      <c r="S13" s="125"/>
      <c r="T13" s="126"/>
      <c r="U13" s="127"/>
    </row>
    <row r="14" spans="1:21">
      <c r="A14" s="24"/>
      <c r="B14" s="27"/>
      <c r="C14" s="25"/>
      <c r="D14" s="26"/>
      <c r="E14" s="25"/>
      <c r="F14" s="25"/>
      <c r="G14" s="25"/>
      <c r="H14" s="25"/>
      <c r="I14" s="25"/>
      <c r="J14" s="25"/>
      <c r="K14" s="25"/>
      <c r="L14" s="25"/>
      <c r="M14" s="27"/>
      <c r="S14" s="122"/>
      <c r="U14" s="123"/>
    </row>
    <row r="15" ht="15.75" spans="1:21">
      <c r="A15" s="28"/>
      <c r="B15" s="29"/>
      <c r="C15" s="30"/>
      <c r="D15" s="31"/>
      <c r="E15" s="30"/>
      <c r="F15" s="30"/>
      <c r="G15" s="30"/>
      <c r="H15" s="30"/>
      <c r="I15" s="30"/>
      <c r="J15" s="30"/>
      <c r="K15" s="2"/>
      <c r="L15" s="2"/>
      <c r="M15" s="93"/>
      <c r="N15" s="2" t="s">
        <v>29</v>
      </c>
      <c r="S15" s="130" t="s">
        <v>30</v>
      </c>
      <c r="T15" s="131"/>
      <c r="U15" s="132"/>
    </row>
    <row r="16" ht="15.75" spans="1:19">
      <c r="A16" s="2"/>
      <c r="B16" s="2"/>
      <c r="C16" s="2"/>
      <c r="D16" s="2"/>
      <c r="E16" s="2"/>
      <c r="F16" s="2"/>
      <c r="G16" s="2"/>
      <c r="H16" s="2"/>
      <c r="I16" s="2"/>
      <c r="J16" s="2"/>
      <c r="K16" s="102"/>
      <c r="L16" s="102"/>
      <c r="M16" s="103"/>
      <c r="S16" s="115"/>
    </row>
    <row r="17" spans="1:2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1"/>
      <c r="O17" s="1"/>
      <c r="P17" s="1"/>
      <c r="Q17" s="1"/>
      <c r="R17" s="1"/>
      <c r="S17" s="133"/>
      <c r="T17" s="1"/>
      <c r="U17" s="1"/>
    </row>
    <row r="18" ht="15.75" spans="1:21">
      <c r="A18" s="32" t="s">
        <v>31</v>
      </c>
      <c r="B18" s="33"/>
      <c r="C18" s="34"/>
      <c r="D18" s="35"/>
      <c r="E18" s="36"/>
      <c r="F18" s="36"/>
      <c r="G18" s="36"/>
      <c r="H18" s="36"/>
      <c r="I18" s="36"/>
      <c r="J18" s="36"/>
      <c r="K18" s="36"/>
      <c r="L18" s="36"/>
      <c r="M18" s="104" t="s">
        <v>32</v>
      </c>
      <c r="N18" s="36"/>
      <c r="O18" s="36"/>
      <c r="P18" s="36"/>
      <c r="Q18" s="134"/>
      <c r="R18" s="134"/>
      <c r="S18" s="7" t="s">
        <v>33</v>
      </c>
      <c r="T18" s="5"/>
      <c r="U18" s="5"/>
    </row>
    <row r="19" spans="1:21">
      <c r="A19" s="37"/>
      <c r="B19" s="38"/>
      <c r="C19" s="10" t="s">
        <v>34</v>
      </c>
      <c r="D19" s="39" t="s">
        <v>35</v>
      </c>
      <c r="E19" s="40"/>
      <c r="F19" s="40"/>
      <c r="G19" s="40"/>
      <c r="H19" s="41"/>
      <c r="I19" s="39"/>
      <c r="J19" s="71" t="s">
        <v>36</v>
      </c>
      <c r="K19" s="71"/>
      <c r="L19" s="71"/>
      <c r="M19" s="71"/>
      <c r="N19" s="72"/>
      <c r="O19" s="105" t="s">
        <v>37</v>
      </c>
      <c r="P19" s="106"/>
      <c r="Q19" s="135"/>
      <c r="R19" s="136"/>
      <c r="S19" s="14" t="s">
        <v>38</v>
      </c>
      <c r="T19" s="8"/>
      <c r="U19" s="8"/>
    </row>
    <row r="20" ht="15.75" spans="1:21">
      <c r="A20" s="42"/>
      <c r="B20" s="43"/>
      <c r="C20" s="10" t="s">
        <v>39</v>
      </c>
      <c r="D20" s="44"/>
      <c r="E20" s="45"/>
      <c r="F20" s="45"/>
      <c r="G20" s="45"/>
      <c r="H20" s="46"/>
      <c r="I20" s="44"/>
      <c r="J20" s="75"/>
      <c r="K20" s="75"/>
      <c r="L20" s="75"/>
      <c r="M20" s="75"/>
      <c r="N20" s="76"/>
      <c r="O20" s="107"/>
      <c r="P20" s="108"/>
      <c r="Q20" s="137"/>
      <c r="R20" s="136"/>
      <c r="S20" s="7" t="s">
        <v>40</v>
      </c>
      <c r="T20" s="5"/>
      <c r="U20" s="5"/>
    </row>
    <row r="21" customHeight="1" spans="1:21">
      <c r="A21" s="42" t="s">
        <v>41</v>
      </c>
      <c r="B21" s="43" t="s">
        <v>42</v>
      </c>
      <c r="C21" s="43" t="s">
        <v>43</v>
      </c>
      <c r="D21" s="47" t="s">
        <v>44</v>
      </c>
      <c r="E21" s="47" t="s">
        <v>45</v>
      </c>
      <c r="F21" s="48" t="s">
        <v>46</v>
      </c>
      <c r="G21" s="49" t="s">
        <v>47</v>
      </c>
      <c r="H21" s="48" t="s">
        <v>48</v>
      </c>
      <c r="I21" s="49"/>
      <c r="J21" s="48" t="s">
        <v>49</v>
      </c>
      <c r="K21" s="47" t="s">
        <v>50</v>
      </c>
      <c r="L21" s="47" t="s">
        <v>51</v>
      </c>
      <c r="M21" s="47" t="s">
        <v>45</v>
      </c>
      <c r="N21" s="109" t="s">
        <v>52</v>
      </c>
      <c r="O21" s="48" t="s">
        <v>53</v>
      </c>
      <c r="P21" s="49" t="s">
        <v>54</v>
      </c>
      <c r="Q21" s="77"/>
      <c r="R21" s="138"/>
      <c r="S21" s="139" t="s">
        <v>55</v>
      </c>
      <c r="T21" s="140"/>
      <c r="U21" s="140"/>
    </row>
    <row r="22" spans="1:21">
      <c r="A22" s="42"/>
      <c r="B22" s="43"/>
      <c r="C22" s="43" t="s">
        <v>56</v>
      </c>
      <c r="D22" s="50"/>
      <c r="E22" s="50"/>
      <c r="F22" s="50"/>
      <c r="G22" s="48"/>
      <c r="H22" s="50"/>
      <c r="I22" s="80"/>
      <c r="J22" s="50"/>
      <c r="K22" s="50"/>
      <c r="L22" s="50"/>
      <c r="M22" s="50"/>
      <c r="N22" s="110"/>
      <c r="O22" s="50"/>
      <c r="P22" s="48"/>
      <c r="Q22" s="80"/>
      <c r="R22" s="138"/>
      <c r="S22" s="141" t="s">
        <v>57</v>
      </c>
      <c r="T22" s="11" t="s">
        <v>58</v>
      </c>
      <c r="U22" s="11" t="s">
        <v>59</v>
      </c>
    </row>
    <row r="23" spans="1:21">
      <c r="A23" s="51"/>
      <c r="B23" s="52"/>
      <c r="C23" s="52"/>
      <c r="D23" s="53"/>
      <c r="E23" s="53"/>
      <c r="F23" s="53"/>
      <c r="G23" s="54"/>
      <c r="H23" s="53"/>
      <c r="I23" s="83"/>
      <c r="J23" s="53"/>
      <c r="K23" s="53"/>
      <c r="L23" s="53"/>
      <c r="M23" s="53"/>
      <c r="N23" s="111"/>
      <c r="O23" s="53"/>
      <c r="P23" s="54"/>
      <c r="Q23" s="83"/>
      <c r="R23" s="142"/>
      <c r="S23" s="143" t="s">
        <v>60</v>
      </c>
      <c r="T23" s="144"/>
      <c r="U23" s="144"/>
    </row>
    <row r="24" spans="1:21">
      <c r="A24" s="55" t="s">
        <v>61</v>
      </c>
      <c r="B24" s="56"/>
      <c r="C24" s="56">
        <v>7</v>
      </c>
      <c r="D24" s="57">
        <v>200</v>
      </c>
      <c r="E24" s="57">
        <v>30</v>
      </c>
      <c r="F24" s="57">
        <v>10</v>
      </c>
      <c r="G24" s="57">
        <v>15</v>
      </c>
      <c r="H24" s="57">
        <v>200</v>
      </c>
      <c r="I24" s="57"/>
      <c r="J24" s="57">
        <v>200</v>
      </c>
      <c r="K24" s="57">
        <v>150</v>
      </c>
      <c r="L24" s="57">
        <v>75</v>
      </c>
      <c r="M24" s="57">
        <v>30</v>
      </c>
      <c r="N24" s="57">
        <v>200</v>
      </c>
      <c r="O24" s="57">
        <v>120</v>
      </c>
      <c r="P24" s="57">
        <v>200</v>
      </c>
      <c r="Q24" s="57"/>
      <c r="R24" s="69"/>
      <c r="S24" s="145"/>
      <c r="T24" s="146"/>
      <c r="U24" s="146"/>
    </row>
    <row r="25" ht="15.75" spans="1:21">
      <c r="A25" s="58" t="s">
        <v>62</v>
      </c>
      <c r="B25" s="59"/>
      <c r="C25" s="59" t="s">
        <v>63</v>
      </c>
      <c r="D25" s="60"/>
      <c r="E25" s="60"/>
      <c r="F25" s="60"/>
      <c r="G25" s="60"/>
      <c r="H25" s="61"/>
      <c r="I25" s="61"/>
      <c r="J25" s="60"/>
      <c r="K25" s="60"/>
      <c r="L25" s="60"/>
      <c r="M25" s="60"/>
      <c r="N25" s="60"/>
      <c r="O25" s="60"/>
      <c r="P25" s="60"/>
      <c r="Q25" s="60"/>
      <c r="R25" s="69"/>
      <c r="S25" s="147"/>
      <c r="T25" s="146"/>
      <c r="U25" s="146"/>
    </row>
    <row r="26" ht="15.75" spans="1:21">
      <c r="A26" s="62" t="s">
        <v>64</v>
      </c>
      <c r="B26" s="63"/>
      <c r="C26" s="63" t="s">
        <v>55</v>
      </c>
      <c r="D26" s="60"/>
      <c r="E26" s="60">
        <v>0.03</v>
      </c>
      <c r="F26" s="60"/>
      <c r="G26" s="60"/>
      <c r="H26" s="60"/>
      <c r="I26" s="60"/>
      <c r="J26" s="60"/>
      <c r="K26" s="60"/>
      <c r="L26" s="60"/>
      <c r="M26" s="60">
        <v>0.03</v>
      </c>
      <c r="N26" s="60"/>
      <c r="O26" s="60"/>
      <c r="P26" s="60"/>
      <c r="Q26" s="60"/>
      <c r="R26" s="60">
        <f>SUM(D26:Q26)</f>
        <v>0.06</v>
      </c>
      <c r="S26" s="148">
        <f>SUM(C24*R26)</f>
        <v>0.42</v>
      </c>
      <c r="T26" s="149">
        <v>90</v>
      </c>
      <c r="U26" s="150">
        <f>SUM(S26*T26)</f>
        <v>37.8</v>
      </c>
    </row>
    <row r="27" spans="1:21">
      <c r="A27" s="62" t="s">
        <v>65</v>
      </c>
      <c r="B27" s="63"/>
      <c r="C27" s="63" t="s">
        <v>55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>
        <f>SUM(D27:Q27)</f>
        <v>0</v>
      </c>
      <c r="S27" s="148">
        <v>0</v>
      </c>
      <c r="T27" s="149">
        <v>102.85</v>
      </c>
      <c r="U27" s="150">
        <f t="shared" ref="U27:U55" si="0">SUM(S27*T27)</f>
        <v>0</v>
      </c>
    </row>
    <row r="28" spans="1:21">
      <c r="A28" s="62" t="s">
        <v>66</v>
      </c>
      <c r="B28" s="63"/>
      <c r="C28" s="63" t="s">
        <v>55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81">
        <f>SUM(D28:Q28)</f>
        <v>0</v>
      </c>
      <c r="S28" s="148">
        <v>0</v>
      </c>
      <c r="T28" s="149">
        <v>75</v>
      </c>
      <c r="U28" s="150">
        <f t="shared" si="0"/>
        <v>0</v>
      </c>
    </row>
    <row r="29" spans="1:21">
      <c r="A29" s="64" t="s">
        <v>67</v>
      </c>
      <c r="B29" s="63"/>
      <c r="C29" s="63" t="s">
        <v>68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81">
        <v>0</v>
      </c>
      <c r="S29" s="148">
        <v>0</v>
      </c>
      <c r="T29" s="149">
        <v>26</v>
      </c>
      <c r="U29" s="150">
        <f t="shared" si="0"/>
        <v>0</v>
      </c>
    </row>
    <row r="30" spans="1:21">
      <c r="A30" s="64" t="s">
        <v>69</v>
      </c>
      <c r="B30" s="63"/>
      <c r="C30" s="63" t="s">
        <v>68</v>
      </c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>
        <v>0.5</v>
      </c>
      <c r="P30" s="60"/>
      <c r="Q30" s="60"/>
      <c r="R30" s="81">
        <v>2</v>
      </c>
      <c r="S30" s="148">
        <v>3</v>
      </c>
      <c r="T30" s="149">
        <v>11</v>
      </c>
      <c r="U30" s="150">
        <f t="shared" si="0"/>
        <v>33</v>
      </c>
    </row>
    <row r="31" spans="1:21">
      <c r="A31" s="64" t="s">
        <v>70</v>
      </c>
      <c r="B31" s="63"/>
      <c r="C31" s="63" t="s">
        <v>55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>
        <v>0.113</v>
      </c>
      <c r="P31" s="60"/>
      <c r="Q31" s="60"/>
      <c r="R31" s="81">
        <f t="shared" ref="R31:R55" si="1">SUM(D31:Q31)</f>
        <v>0.113</v>
      </c>
      <c r="S31" s="148">
        <v>0.688</v>
      </c>
      <c r="T31" s="149">
        <v>350</v>
      </c>
      <c r="U31" s="150">
        <f t="shared" si="0"/>
        <v>240.8</v>
      </c>
    </row>
    <row r="32" spans="1:21">
      <c r="A32" s="62" t="s">
        <v>71</v>
      </c>
      <c r="B32" s="63"/>
      <c r="C32" s="63" t="s">
        <v>55</v>
      </c>
      <c r="D32" s="60"/>
      <c r="E32" s="60"/>
      <c r="F32" s="60"/>
      <c r="G32" s="60"/>
      <c r="H32" s="60"/>
      <c r="I32" s="60"/>
      <c r="J32" s="60"/>
      <c r="K32" s="60"/>
      <c r="L32" s="112">
        <v>0.086</v>
      </c>
      <c r="M32" s="60"/>
      <c r="N32" s="60"/>
      <c r="O32" s="60"/>
      <c r="P32" s="60"/>
      <c r="Q32" s="60"/>
      <c r="R32" s="81">
        <f t="shared" si="1"/>
        <v>0.086</v>
      </c>
      <c r="S32" s="148">
        <f>SUM(C24*R32)</f>
        <v>0.602</v>
      </c>
      <c r="T32" s="149">
        <v>207</v>
      </c>
      <c r="U32" s="150">
        <f t="shared" si="0"/>
        <v>124.614</v>
      </c>
    </row>
    <row r="33" spans="1:21">
      <c r="A33" s="62" t="s">
        <v>72</v>
      </c>
      <c r="B33" s="63"/>
      <c r="C33" s="63" t="s">
        <v>55</v>
      </c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81">
        <f t="shared" si="1"/>
        <v>0</v>
      </c>
      <c r="S33" s="148">
        <f>SUM(C24*R33)</f>
        <v>0</v>
      </c>
      <c r="T33" s="149">
        <v>270</v>
      </c>
      <c r="U33" s="150">
        <f t="shared" si="0"/>
        <v>0</v>
      </c>
    </row>
    <row r="34" spans="1:21">
      <c r="A34" s="62" t="s">
        <v>73</v>
      </c>
      <c r="B34" s="63"/>
      <c r="C34" s="63" t="s">
        <v>55</v>
      </c>
      <c r="D34" s="60">
        <v>0.09</v>
      </c>
      <c r="E34" s="60"/>
      <c r="F34" s="60"/>
      <c r="G34" s="60"/>
      <c r="H34" s="60">
        <v>0.05</v>
      </c>
      <c r="I34" s="60"/>
      <c r="J34" s="60"/>
      <c r="K34" s="60"/>
      <c r="L34" s="60"/>
      <c r="M34" s="60"/>
      <c r="N34" s="60"/>
      <c r="O34" s="60"/>
      <c r="P34" s="60"/>
      <c r="Q34" s="60"/>
      <c r="R34" s="81">
        <f t="shared" si="1"/>
        <v>0.14</v>
      </c>
      <c r="S34" s="148">
        <f>SUM(C24*R34)</f>
        <v>0.98</v>
      </c>
      <c r="T34" s="149">
        <v>110</v>
      </c>
      <c r="U34" s="150">
        <f t="shared" si="0"/>
        <v>107.8</v>
      </c>
    </row>
    <row r="35" spans="1:21">
      <c r="A35" s="62" t="s">
        <v>74</v>
      </c>
      <c r="B35" s="63"/>
      <c r="C35" s="63" t="s">
        <v>55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81">
        <f t="shared" si="1"/>
        <v>0</v>
      </c>
      <c r="S35" s="148">
        <f>SUM(C24*R35)</f>
        <v>0</v>
      </c>
      <c r="T35" s="149">
        <v>400</v>
      </c>
      <c r="U35" s="150">
        <f t="shared" si="0"/>
        <v>0</v>
      </c>
    </row>
    <row r="36" spans="1:21">
      <c r="A36" s="62" t="s">
        <v>75</v>
      </c>
      <c r="B36" s="63"/>
      <c r="C36" s="63" t="s">
        <v>55</v>
      </c>
      <c r="D36" s="60">
        <v>0.003</v>
      </c>
      <c r="E36" s="60"/>
      <c r="F36" s="60">
        <v>0.01</v>
      </c>
      <c r="G36" s="60"/>
      <c r="H36" s="60"/>
      <c r="I36" s="60"/>
      <c r="J36" s="60"/>
      <c r="K36" s="60">
        <v>0.007</v>
      </c>
      <c r="L36" s="60">
        <v>0.005</v>
      </c>
      <c r="M36" s="60"/>
      <c r="N36" s="60"/>
      <c r="O36" s="60">
        <v>0.005</v>
      </c>
      <c r="P36" s="60"/>
      <c r="Q36" s="60"/>
      <c r="R36" s="81">
        <f t="shared" si="1"/>
        <v>0.03</v>
      </c>
      <c r="S36" s="148">
        <f>SUM(C24*R36)</f>
        <v>0.21</v>
      </c>
      <c r="T36" s="149">
        <v>500</v>
      </c>
      <c r="U36" s="150">
        <f t="shared" si="0"/>
        <v>105</v>
      </c>
    </row>
    <row r="37" spans="1:21">
      <c r="A37" s="62" t="s">
        <v>76</v>
      </c>
      <c r="B37" s="63"/>
      <c r="C37" s="63" t="s">
        <v>55</v>
      </c>
      <c r="D37" s="60"/>
      <c r="E37" s="60"/>
      <c r="F37" s="60"/>
      <c r="G37" s="60"/>
      <c r="H37" s="60"/>
      <c r="I37" s="60"/>
      <c r="J37" s="60">
        <v>0.004</v>
      </c>
      <c r="K37" s="60"/>
      <c r="L37" s="60"/>
      <c r="M37" s="60"/>
      <c r="N37" s="60"/>
      <c r="O37" s="60"/>
      <c r="P37" s="60"/>
      <c r="Q37" s="60"/>
      <c r="R37" s="81">
        <f t="shared" si="1"/>
        <v>0.004</v>
      </c>
      <c r="S37" s="148">
        <f>SUM(C24*R37)</f>
        <v>0.028</v>
      </c>
      <c r="T37" s="149">
        <v>110</v>
      </c>
      <c r="U37" s="150">
        <f t="shared" si="0"/>
        <v>3.08</v>
      </c>
    </row>
    <row r="38" spans="1:21">
      <c r="A38" s="62" t="s">
        <v>77</v>
      </c>
      <c r="B38" s="63"/>
      <c r="C38" s="63" t="s">
        <v>55</v>
      </c>
      <c r="D38" s="60"/>
      <c r="E38" s="60"/>
      <c r="F38" s="60"/>
      <c r="G38" s="60"/>
      <c r="H38" s="60"/>
      <c r="I38" s="60"/>
      <c r="J38" s="60">
        <v>0.01</v>
      </c>
      <c r="K38" s="60"/>
      <c r="L38" s="60"/>
      <c r="M38" s="60"/>
      <c r="N38" s="60"/>
      <c r="O38" s="60">
        <v>0.005</v>
      </c>
      <c r="P38" s="60"/>
      <c r="Q38" s="60"/>
      <c r="R38" s="81">
        <f t="shared" si="1"/>
        <v>0.015</v>
      </c>
      <c r="S38" s="148">
        <f>SUM(C24*R38)</f>
        <v>0.105</v>
      </c>
      <c r="T38" s="149">
        <v>230</v>
      </c>
      <c r="U38" s="150">
        <f t="shared" si="0"/>
        <v>24.15</v>
      </c>
    </row>
    <row r="39" spans="1:21">
      <c r="A39" s="62" t="s">
        <v>78</v>
      </c>
      <c r="B39" s="63"/>
      <c r="C39" s="63" t="s">
        <v>55</v>
      </c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81">
        <f t="shared" si="1"/>
        <v>0</v>
      </c>
      <c r="S39" s="148">
        <f>SUM(C24*R39)</f>
        <v>0</v>
      </c>
      <c r="T39" s="149">
        <v>360</v>
      </c>
      <c r="U39" s="150">
        <f t="shared" si="0"/>
        <v>0</v>
      </c>
    </row>
    <row r="40" spans="1:21">
      <c r="A40" s="62" t="s">
        <v>79</v>
      </c>
      <c r="B40" s="63"/>
      <c r="C40" s="63" t="s">
        <v>55</v>
      </c>
      <c r="D40" s="60"/>
      <c r="E40" s="60"/>
      <c r="F40" s="60"/>
      <c r="G40" s="60">
        <v>0.015</v>
      </c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81">
        <f t="shared" si="1"/>
        <v>0.015</v>
      </c>
      <c r="S40" s="148">
        <f>SUM(C24*R40)</f>
        <v>0.105</v>
      </c>
      <c r="T40" s="149">
        <v>550</v>
      </c>
      <c r="U40" s="150">
        <f t="shared" si="0"/>
        <v>57.75</v>
      </c>
    </row>
    <row r="41" spans="1:21">
      <c r="A41" s="62" t="s">
        <v>80</v>
      </c>
      <c r="B41" s="65"/>
      <c r="C41" s="65" t="s">
        <v>55</v>
      </c>
      <c r="D41" s="60"/>
      <c r="E41" s="60"/>
      <c r="F41" s="60"/>
      <c r="G41" s="60"/>
      <c r="H41" s="60"/>
      <c r="I41" s="60"/>
      <c r="J41" s="60">
        <v>0.01</v>
      </c>
      <c r="K41" s="60"/>
      <c r="L41" s="60">
        <v>0.027</v>
      </c>
      <c r="M41" s="60"/>
      <c r="N41" s="60"/>
      <c r="O41" s="60"/>
      <c r="P41" s="60"/>
      <c r="Q41" s="60"/>
      <c r="R41" s="81">
        <f t="shared" si="1"/>
        <v>0.037</v>
      </c>
      <c r="S41" s="148">
        <f>SUM(C24*R41)</f>
        <v>0.259</v>
      </c>
      <c r="T41" s="149">
        <v>30</v>
      </c>
      <c r="U41" s="150">
        <f t="shared" si="0"/>
        <v>7.77</v>
      </c>
    </row>
    <row r="42" spans="1:21">
      <c r="A42" s="62" t="s">
        <v>81</v>
      </c>
      <c r="B42" s="63"/>
      <c r="C42" s="63" t="s">
        <v>55</v>
      </c>
      <c r="D42" s="60"/>
      <c r="E42" s="60"/>
      <c r="F42" s="60"/>
      <c r="G42" s="60"/>
      <c r="H42" s="60"/>
      <c r="I42" s="60"/>
      <c r="J42" s="60">
        <v>0.01</v>
      </c>
      <c r="K42" s="60"/>
      <c r="L42" s="60">
        <v>0.013</v>
      </c>
      <c r="M42" s="60"/>
      <c r="N42" s="60"/>
      <c r="O42" s="60"/>
      <c r="P42" s="60"/>
      <c r="Q42" s="60"/>
      <c r="R42" s="81">
        <f t="shared" si="1"/>
        <v>0.023</v>
      </c>
      <c r="S42" s="148">
        <f>SUM(C24*R42)</f>
        <v>0.161</v>
      </c>
      <c r="T42" s="149">
        <v>26</v>
      </c>
      <c r="U42" s="150">
        <f t="shared" si="0"/>
        <v>4.186</v>
      </c>
    </row>
    <row r="43" spans="1:21">
      <c r="A43" s="62" t="s">
        <v>82</v>
      </c>
      <c r="B43" s="63"/>
      <c r="C43" s="63" t="s">
        <v>55</v>
      </c>
      <c r="D43" s="60"/>
      <c r="E43" s="60"/>
      <c r="F43" s="60"/>
      <c r="G43" s="60"/>
      <c r="H43" s="60"/>
      <c r="I43" s="60"/>
      <c r="J43" s="112">
        <v>0.082</v>
      </c>
      <c r="K43" s="60"/>
      <c r="L43" s="60"/>
      <c r="M43" s="60"/>
      <c r="N43" s="60"/>
      <c r="O43" s="60"/>
      <c r="P43" s="60"/>
      <c r="Q43" s="60"/>
      <c r="R43" s="81">
        <f t="shared" si="1"/>
        <v>0.082</v>
      </c>
      <c r="S43" s="148">
        <f>SUM(C24*R43)</f>
        <v>0.574</v>
      </c>
      <c r="T43" s="149">
        <v>50</v>
      </c>
      <c r="U43" s="150">
        <f t="shared" si="0"/>
        <v>28.7</v>
      </c>
    </row>
    <row r="44" spans="1:21">
      <c r="A44" s="62" t="s">
        <v>83</v>
      </c>
      <c r="B44" s="63"/>
      <c r="C44" s="63" t="s">
        <v>55</v>
      </c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81">
        <f t="shared" si="1"/>
        <v>0</v>
      </c>
      <c r="S44" s="148">
        <f>SUM(C24*R44)</f>
        <v>0</v>
      </c>
      <c r="T44" s="149">
        <v>25</v>
      </c>
      <c r="U44" s="150">
        <f t="shared" si="0"/>
        <v>0</v>
      </c>
    </row>
    <row r="45" spans="1:21">
      <c r="A45" s="62" t="s">
        <v>84</v>
      </c>
      <c r="B45" s="63"/>
      <c r="C45" s="63" t="s">
        <v>55</v>
      </c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81">
        <f t="shared" si="1"/>
        <v>0</v>
      </c>
      <c r="S45" s="148">
        <f>SUM(C24*R45)</f>
        <v>0</v>
      </c>
      <c r="T45" s="149">
        <v>23</v>
      </c>
      <c r="U45" s="150">
        <f t="shared" si="0"/>
        <v>0</v>
      </c>
    </row>
    <row r="46" spans="1:21">
      <c r="A46" s="62" t="s">
        <v>85</v>
      </c>
      <c r="B46" s="63"/>
      <c r="C46" s="63" t="s">
        <v>55</v>
      </c>
      <c r="D46" s="60"/>
      <c r="E46" s="60"/>
      <c r="F46" s="60"/>
      <c r="G46" s="60"/>
      <c r="H46" s="60">
        <v>0.001</v>
      </c>
      <c r="I46" s="60"/>
      <c r="J46" s="60"/>
      <c r="K46" s="60"/>
      <c r="L46" s="60"/>
      <c r="M46" s="60"/>
      <c r="N46" s="60"/>
      <c r="O46" s="60"/>
      <c r="P46" s="60">
        <v>0.001</v>
      </c>
      <c r="Q46" s="60"/>
      <c r="R46" s="81">
        <f t="shared" si="1"/>
        <v>0.002</v>
      </c>
      <c r="S46" s="148">
        <f>SUM(C24*R46)</f>
        <v>0.014</v>
      </c>
      <c r="T46" s="149">
        <v>315</v>
      </c>
      <c r="U46" s="150">
        <f t="shared" si="0"/>
        <v>4.41</v>
      </c>
    </row>
    <row r="47" spans="1:21">
      <c r="A47" s="62" t="s">
        <v>86</v>
      </c>
      <c r="B47" s="63"/>
      <c r="C47" s="63" t="s">
        <v>55</v>
      </c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81">
        <f t="shared" si="1"/>
        <v>0</v>
      </c>
      <c r="S47" s="148">
        <f>SUM(C24*R47)</f>
        <v>0</v>
      </c>
      <c r="T47" s="149">
        <v>500</v>
      </c>
      <c r="U47" s="150">
        <f t="shared" si="0"/>
        <v>0</v>
      </c>
    </row>
    <row r="48" spans="1:21">
      <c r="A48" s="62" t="s">
        <v>87</v>
      </c>
      <c r="B48" s="63"/>
      <c r="C48" s="63" t="s">
        <v>55</v>
      </c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81">
        <f t="shared" si="1"/>
        <v>0</v>
      </c>
      <c r="S48" s="148">
        <f>SUM(C24*R48)</f>
        <v>0</v>
      </c>
      <c r="T48" s="149">
        <v>500</v>
      </c>
      <c r="U48" s="150">
        <f t="shared" si="0"/>
        <v>0</v>
      </c>
    </row>
    <row r="49" spans="1:21">
      <c r="A49" s="62" t="s">
        <v>88</v>
      </c>
      <c r="B49" s="63"/>
      <c r="C49" s="63" t="s">
        <v>55</v>
      </c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81">
        <f t="shared" si="1"/>
        <v>0</v>
      </c>
      <c r="S49" s="148">
        <f>SUM(C24*R49)</f>
        <v>0</v>
      </c>
      <c r="T49" s="149">
        <v>345</v>
      </c>
      <c r="U49" s="150">
        <f t="shared" si="0"/>
        <v>0</v>
      </c>
    </row>
    <row r="50" spans="1:21">
      <c r="A50" s="62" t="s">
        <v>89</v>
      </c>
      <c r="B50" s="63"/>
      <c r="C50" s="63" t="s">
        <v>90</v>
      </c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81">
        <f t="shared" si="1"/>
        <v>0</v>
      </c>
      <c r="S50" s="148">
        <f>SUM(C24*R50)</f>
        <v>0</v>
      </c>
      <c r="T50" s="149">
        <v>90</v>
      </c>
      <c r="U50" s="150">
        <f t="shared" si="0"/>
        <v>0</v>
      </c>
    </row>
    <row r="51" spans="1:21">
      <c r="A51" s="62" t="s">
        <v>91</v>
      </c>
      <c r="B51" s="63"/>
      <c r="C51" s="63" t="s">
        <v>55</v>
      </c>
      <c r="D51" s="60"/>
      <c r="E51" s="60"/>
      <c r="F51" s="60"/>
      <c r="G51" s="60"/>
      <c r="H51" s="60"/>
      <c r="I51" s="60"/>
      <c r="J51" s="60"/>
      <c r="K51" s="60"/>
      <c r="L51" s="60">
        <v>0.005</v>
      </c>
      <c r="M51" s="60"/>
      <c r="N51" s="60"/>
      <c r="O51" s="60"/>
      <c r="P51" s="60"/>
      <c r="Q51" s="60"/>
      <c r="R51" s="81">
        <f t="shared" si="1"/>
        <v>0.005</v>
      </c>
      <c r="S51" s="148">
        <f>SUM(C24*R51)</f>
        <v>0.035</v>
      </c>
      <c r="T51" s="149">
        <v>200</v>
      </c>
      <c r="U51" s="150">
        <f t="shared" si="0"/>
        <v>7</v>
      </c>
    </row>
    <row r="52" spans="1:21">
      <c r="A52" s="62" t="s">
        <v>92</v>
      </c>
      <c r="B52" s="63"/>
      <c r="C52" s="63" t="s">
        <v>55</v>
      </c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81">
        <f t="shared" si="1"/>
        <v>0</v>
      </c>
      <c r="S52" s="148">
        <f>SUM(C24*R52)</f>
        <v>0</v>
      </c>
      <c r="T52" s="149">
        <v>41</v>
      </c>
      <c r="U52" s="150">
        <f t="shared" si="0"/>
        <v>0</v>
      </c>
    </row>
    <row r="53" spans="1:21">
      <c r="A53" s="62" t="s">
        <v>93</v>
      </c>
      <c r="B53" s="63"/>
      <c r="C53" s="63" t="s">
        <v>55</v>
      </c>
      <c r="D53" s="60">
        <v>0.01</v>
      </c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81">
        <f t="shared" si="1"/>
        <v>0.01</v>
      </c>
      <c r="S53" s="148">
        <f>SUM(C24*R53)</f>
        <v>0.07</v>
      </c>
      <c r="T53" s="149">
        <v>40</v>
      </c>
      <c r="U53" s="150">
        <f t="shared" si="0"/>
        <v>2.8</v>
      </c>
    </row>
    <row r="54" spans="1:21">
      <c r="A54" s="62" t="s">
        <v>94</v>
      </c>
      <c r="B54" s="63"/>
      <c r="C54" s="63" t="s">
        <v>55</v>
      </c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81">
        <f t="shared" si="1"/>
        <v>0</v>
      </c>
      <c r="S54" s="148">
        <f>SUM(C24*R54)</f>
        <v>0</v>
      </c>
      <c r="T54" s="149">
        <v>60</v>
      </c>
      <c r="U54" s="150">
        <f t="shared" si="0"/>
        <v>0</v>
      </c>
    </row>
    <row r="55" spans="1:21">
      <c r="A55" s="62" t="s">
        <v>95</v>
      </c>
      <c r="B55" s="63"/>
      <c r="C55" s="63" t="s">
        <v>55</v>
      </c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>
        <v>0.007</v>
      </c>
      <c r="P55" s="60"/>
      <c r="Q55" s="60"/>
      <c r="R55" s="81">
        <f t="shared" si="1"/>
        <v>0.007</v>
      </c>
      <c r="S55" s="148">
        <f>SUM(C24*R55)</f>
        <v>0.049</v>
      </c>
      <c r="T55" s="149">
        <v>53</v>
      </c>
      <c r="U55" s="150">
        <f t="shared" si="0"/>
        <v>2.597</v>
      </c>
    </row>
    <row r="56" spans="1:21">
      <c r="A56" s="66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151" t="s">
        <v>96</v>
      </c>
      <c r="T56" s="152"/>
      <c r="U56" s="153"/>
    </row>
    <row r="57" ht="15.75" spans="1:21">
      <c r="A57" s="68"/>
      <c r="B57" s="33"/>
      <c r="C57" s="34"/>
      <c r="D57" s="35"/>
      <c r="E57" s="36"/>
      <c r="F57" s="36"/>
      <c r="G57" s="36"/>
      <c r="H57" s="36"/>
      <c r="I57" s="36"/>
      <c r="J57" s="36"/>
      <c r="K57" s="36"/>
      <c r="L57" s="36"/>
      <c r="M57" s="104" t="s">
        <v>32</v>
      </c>
      <c r="N57" s="36"/>
      <c r="O57" s="36"/>
      <c r="P57" s="36"/>
      <c r="Q57" s="36"/>
      <c r="R57" s="134"/>
      <c r="S57" s="154" t="s">
        <v>33</v>
      </c>
      <c r="T57" s="155"/>
      <c r="U57" s="155"/>
    </row>
    <row r="58" spans="1:21">
      <c r="A58" s="69"/>
      <c r="B58" s="38"/>
      <c r="C58" s="10" t="s">
        <v>34</v>
      </c>
      <c r="D58" s="70" t="s">
        <v>35</v>
      </c>
      <c r="E58" s="71"/>
      <c r="F58" s="71"/>
      <c r="G58" s="71"/>
      <c r="H58" s="72"/>
      <c r="I58" s="39"/>
      <c r="J58" s="71" t="s">
        <v>36</v>
      </c>
      <c r="K58" s="71"/>
      <c r="L58" s="71"/>
      <c r="M58" s="71"/>
      <c r="N58" s="72"/>
      <c r="O58" s="113" t="s">
        <v>97</v>
      </c>
      <c r="P58" s="106"/>
      <c r="Q58" s="135"/>
      <c r="R58" s="136"/>
      <c r="S58" s="156" t="s">
        <v>38</v>
      </c>
      <c r="T58" s="157"/>
      <c r="U58" s="157"/>
    </row>
    <row r="59" ht="15.75" spans="1:21">
      <c r="A59" s="73"/>
      <c r="B59" s="43"/>
      <c r="C59" s="10" t="s">
        <v>39</v>
      </c>
      <c r="D59" s="74"/>
      <c r="E59" s="75"/>
      <c r="F59" s="75"/>
      <c r="G59" s="75"/>
      <c r="H59" s="76"/>
      <c r="I59" s="44"/>
      <c r="J59" s="75"/>
      <c r="K59" s="75"/>
      <c r="L59" s="75"/>
      <c r="M59" s="75"/>
      <c r="N59" s="76"/>
      <c r="O59" s="108"/>
      <c r="P59" s="108"/>
      <c r="Q59" s="137"/>
      <c r="R59" s="136"/>
      <c r="S59" s="154" t="s">
        <v>40</v>
      </c>
      <c r="T59" s="155"/>
      <c r="U59" s="155"/>
    </row>
    <row r="60" customHeight="1" spans="1:21">
      <c r="A60" s="73"/>
      <c r="B60" s="43" t="s">
        <v>42</v>
      </c>
      <c r="C60" s="43" t="s">
        <v>43</v>
      </c>
      <c r="D60" s="77" t="s">
        <v>44</v>
      </c>
      <c r="E60" s="77" t="s">
        <v>45</v>
      </c>
      <c r="F60" s="78" t="s">
        <v>46</v>
      </c>
      <c r="G60" s="79" t="s">
        <v>47</v>
      </c>
      <c r="H60" s="78" t="s">
        <v>48</v>
      </c>
      <c r="I60" s="79"/>
      <c r="J60" s="78" t="s">
        <v>49</v>
      </c>
      <c r="K60" s="77" t="s">
        <v>50</v>
      </c>
      <c r="L60" s="77" t="s">
        <v>51</v>
      </c>
      <c r="M60" s="79" t="s">
        <v>45</v>
      </c>
      <c r="N60" s="79" t="s">
        <v>52</v>
      </c>
      <c r="O60" s="79" t="s">
        <v>53</v>
      </c>
      <c r="P60" s="79" t="s">
        <v>54</v>
      </c>
      <c r="Q60" s="77"/>
      <c r="R60" s="138"/>
      <c r="S60" s="112"/>
      <c r="T60" s="158"/>
      <c r="U60" s="158"/>
    </row>
    <row r="61" spans="1:21">
      <c r="A61" s="73"/>
      <c r="B61" s="43"/>
      <c r="C61" s="43" t="s">
        <v>56</v>
      </c>
      <c r="D61" s="80"/>
      <c r="E61" s="80"/>
      <c r="F61" s="80"/>
      <c r="G61" s="78"/>
      <c r="H61" s="80"/>
      <c r="I61" s="80"/>
      <c r="J61" s="80"/>
      <c r="K61" s="80"/>
      <c r="L61" s="80"/>
      <c r="M61" s="78"/>
      <c r="N61" s="78"/>
      <c r="O61" s="78"/>
      <c r="P61" s="78"/>
      <c r="Q61" s="80"/>
      <c r="R61" s="138"/>
      <c r="S61" s="159" t="s">
        <v>57</v>
      </c>
      <c r="T61" s="4"/>
      <c r="U61" s="4"/>
    </row>
    <row r="62" spans="1:21">
      <c r="A62" s="81"/>
      <c r="B62" s="82"/>
      <c r="C62" s="82"/>
      <c r="D62" s="83"/>
      <c r="E62" s="83"/>
      <c r="F62" s="83"/>
      <c r="G62" s="84"/>
      <c r="H62" s="83"/>
      <c r="I62" s="83"/>
      <c r="J62" s="83"/>
      <c r="K62" s="83"/>
      <c r="L62" s="83"/>
      <c r="M62" s="84"/>
      <c r="N62" s="84"/>
      <c r="O62" s="84"/>
      <c r="P62" s="84"/>
      <c r="Q62" s="83"/>
      <c r="R62" s="142"/>
      <c r="S62" s="160" t="s">
        <v>60</v>
      </c>
      <c r="T62" s="157" t="s">
        <v>58</v>
      </c>
      <c r="U62" s="157" t="s">
        <v>59</v>
      </c>
    </row>
    <row r="63" spans="1:21">
      <c r="A63" s="62" t="s">
        <v>98</v>
      </c>
      <c r="B63" s="65"/>
      <c r="C63" s="65" t="s">
        <v>55</v>
      </c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81">
        <f>SUM(D63:Q63)</f>
        <v>0</v>
      </c>
      <c r="S63" s="148">
        <f>SUM(C24*R63)</f>
        <v>0</v>
      </c>
      <c r="T63" s="149">
        <v>70</v>
      </c>
      <c r="U63" s="150">
        <f t="shared" ref="U63:U84" si="2">SUM(S63*T63)</f>
        <v>0</v>
      </c>
    </row>
    <row r="64" spans="1:21">
      <c r="A64" s="62" t="s">
        <v>99</v>
      </c>
      <c r="B64" s="63"/>
      <c r="C64" s="63" t="s">
        <v>55</v>
      </c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81">
        <f>SUM(D64:Q64)</f>
        <v>0</v>
      </c>
      <c r="S64" s="148">
        <f>SUM(C24*R64)</f>
        <v>0</v>
      </c>
      <c r="T64" s="149">
        <v>55</v>
      </c>
      <c r="U64" s="150">
        <f t="shared" si="2"/>
        <v>0</v>
      </c>
    </row>
    <row r="65" spans="1:21">
      <c r="A65" s="62" t="s">
        <v>100</v>
      </c>
      <c r="B65" s="63"/>
      <c r="C65" s="63" t="s">
        <v>55</v>
      </c>
      <c r="D65" s="60">
        <v>0.013</v>
      </c>
      <c r="E65" s="60"/>
      <c r="F65" s="60"/>
      <c r="G65" s="60"/>
      <c r="H65" s="60"/>
      <c r="I65" s="60"/>
      <c r="J65" s="60">
        <v>0.004</v>
      </c>
      <c r="K65" s="60">
        <v>0.054</v>
      </c>
      <c r="L65" s="60"/>
      <c r="M65" s="60"/>
      <c r="N65" s="60"/>
      <c r="O65" s="60"/>
      <c r="P65" s="60"/>
      <c r="Q65" s="60"/>
      <c r="R65" s="81">
        <f>SUM(D65:Q65)</f>
        <v>0.071</v>
      </c>
      <c r="S65" s="148">
        <f>SUM(C24*R65)</f>
        <v>0.497</v>
      </c>
      <c r="T65" s="149">
        <v>100</v>
      </c>
      <c r="U65" s="150">
        <f t="shared" si="2"/>
        <v>49.7</v>
      </c>
    </row>
    <row r="66" spans="1:21">
      <c r="A66" s="62" t="s">
        <v>101</v>
      </c>
      <c r="B66" s="63"/>
      <c r="C66" s="63" t="s">
        <v>55</v>
      </c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81">
        <f>SUM(D66:Q66)</f>
        <v>0</v>
      </c>
      <c r="S66" s="148">
        <f>SUM(C24*R66)</f>
        <v>0</v>
      </c>
      <c r="T66" s="149">
        <v>31</v>
      </c>
      <c r="U66" s="150">
        <f t="shared" si="2"/>
        <v>0</v>
      </c>
    </row>
    <row r="67" spans="1:21">
      <c r="A67" s="64" t="s">
        <v>102</v>
      </c>
      <c r="B67" s="63"/>
      <c r="C67" s="63" t="s">
        <v>55</v>
      </c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81">
        <f>SUM(D67:Q67)</f>
        <v>0</v>
      </c>
      <c r="S67" s="148">
        <f>SUM(C24*R67)</f>
        <v>0</v>
      </c>
      <c r="T67" s="149">
        <v>40</v>
      </c>
      <c r="U67" s="150">
        <f t="shared" si="2"/>
        <v>0</v>
      </c>
    </row>
    <row r="68" spans="1:21">
      <c r="A68" s="64" t="s">
        <v>103</v>
      </c>
      <c r="B68" s="63"/>
      <c r="C68" s="63" t="s">
        <v>55</v>
      </c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81">
        <v>0</v>
      </c>
      <c r="S68" s="148">
        <f>SUM(C24*R68)</f>
        <v>0</v>
      </c>
      <c r="T68" s="149">
        <v>50</v>
      </c>
      <c r="U68" s="150">
        <f t="shared" si="2"/>
        <v>0</v>
      </c>
    </row>
    <row r="69" spans="1:21">
      <c r="A69" s="62" t="s">
        <v>104</v>
      </c>
      <c r="B69" s="63"/>
      <c r="C69" s="63" t="s">
        <v>55</v>
      </c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81">
        <f t="shared" ref="R69:R82" si="3">SUM(D69:Q69)</f>
        <v>0</v>
      </c>
      <c r="S69" s="148">
        <f>R69*C24</f>
        <v>0</v>
      </c>
      <c r="T69" s="149">
        <v>70</v>
      </c>
      <c r="U69" s="150">
        <f t="shared" si="2"/>
        <v>0</v>
      </c>
    </row>
    <row r="70" spans="1:21">
      <c r="A70" s="62" t="s">
        <v>105</v>
      </c>
      <c r="B70" s="63"/>
      <c r="C70" s="63" t="s">
        <v>55</v>
      </c>
      <c r="D70" s="60">
        <v>0.005</v>
      </c>
      <c r="E70" s="60"/>
      <c r="F70" s="60"/>
      <c r="G70" s="60"/>
      <c r="H70" s="60">
        <v>0.007</v>
      </c>
      <c r="I70" s="60"/>
      <c r="J70" s="60"/>
      <c r="K70" s="60"/>
      <c r="L70" s="60"/>
      <c r="M70" s="60"/>
      <c r="N70" s="60">
        <v>0.03</v>
      </c>
      <c r="O70" s="60">
        <v>0.01</v>
      </c>
      <c r="P70" s="60">
        <v>0.007</v>
      </c>
      <c r="Q70" s="60"/>
      <c r="R70" s="81">
        <f t="shared" si="3"/>
        <v>0.059</v>
      </c>
      <c r="S70" s="148">
        <f>R70*C24</f>
        <v>0.413</v>
      </c>
      <c r="T70" s="149">
        <v>60</v>
      </c>
      <c r="U70" s="150">
        <f t="shared" si="2"/>
        <v>24.78</v>
      </c>
    </row>
    <row r="71" spans="1:21">
      <c r="A71" s="62" t="s">
        <v>106</v>
      </c>
      <c r="B71" s="63"/>
      <c r="C71" s="63" t="s">
        <v>55</v>
      </c>
      <c r="D71" s="60"/>
      <c r="E71" s="60"/>
      <c r="F71" s="60"/>
      <c r="G71" s="60"/>
      <c r="H71" s="60"/>
      <c r="I71" s="60"/>
      <c r="J71" s="60">
        <v>0.0003</v>
      </c>
      <c r="K71" s="60">
        <v>0.0005</v>
      </c>
      <c r="L71" s="60">
        <v>0.0003</v>
      </c>
      <c r="M71" s="60"/>
      <c r="N71" s="60"/>
      <c r="O71" s="60"/>
      <c r="P71" s="60"/>
      <c r="Q71" s="60"/>
      <c r="R71" s="81">
        <f t="shared" si="3"/>
        <v>0.0011</v>
      </c>
      <c r="S71" s="148">
        <f>R71*C24</f>
        <v>0.0077</v>
      </c>
      <c r="T71" s="149">
        <v>12</v>
      </c>
      <c r="U71" s="150">
        <f t="shared" si="2"/>
        <v>0.0924</v>
      </c>
    </row>
    <row r="72" spans="1:21">
      <c r="A72" s="62" t="s">
        <v>107</v>
      </c>
      <c r="B72" s="63"/>
      <c r="C72" s="63" t="s">
        <v>55</v>
      </c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81">
        <f t="shared" si="3"/>
        <v>0</v>
      </c>
      <c r="S72" s="148">
        <f>SUM(C24*R72)</f>
        <v>0</v>
      </c>
      <c r="T72" s="149">
        <v>150</v>
      </c>
      <c r="U72" s="150">
        <f t="shared" si="2"/>
        <v>0</v>
      </c>
    </row>
    <row r="73" spans="1:21">
      <c r="A73" s="161" t="s">
        <v>108</v>
      </c>
      <c r="B73" s="63"/>
      <c r="C73" s="63" t="s">
        <v>55</v>
      </c>
      <c r="D73" s="60"/>
      <c r="E73" s="60"/>
      <c r="F73" s="60"/>
      <c r="G73" s="60"/>
      <c r="H73" s="60"/>
      <c r="I73" s="60"/>
      <c r="J73" s="60">
        <v>0.015</v>
      </c>
      <c r="K73" s="60"/>
      <c r="L73" s="60"/>
      <c r="M73" s="60"/>
      <c r="N73" s="60"/>
      <c r="O73" s="60"/>
      <c r="P73" s="60"/>
      <c r="Q73" s="60"/>
      <c r="R73" s="81">
        <f t="shared" si="3"/>
        <v>0.015</v>
      </c>
      <c r="S73" s="148">
        <f>SUM(C24*R73)</f>
        <v>0.105</v>
      </c>
      <c r="T73" s="149">
        <v>180</v>
      </c>
      <c r="U73" s="150">
        <f t="shared" si="2"/>
        <v>18.9</v>
      </c>
    </row>
    <row r="74" spans="1:21">
      <c r="A74" s="62" t="s">
        <v>109</v>
      </c>
      <c r="B74" s="63"/>
      <c r="C74" s="63" t="s">
        <v>55</v>
      </c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81">
        <f t="shared" si="3"/>
        <v>0</v>
      </c>
      <c r="S74" s="148">
        <f>SUM(C24*R74)</f>
        <v>0</v>
      </c>
      <c r="T74" s="149">
        <v>200</v>
      </c>
      <c r="U74" s="150">
        <f t="shared" si="2"/>
        <v>0</v>
      </c>
    </row>
    <row r="75" spans="1:21">
      <c r="A75" s="161" t="s">
        <v>110</v>
      </c>
      <c r="B75" s="63"/>
      <c r="C75" s="63" t="s">
        <v>55</v>
      </c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81">
        <f t="shared" si="3"/>
        <v>0</v>
      </c>
      <c r="S75" s="148">
        <f>SUM(C24*R75)</f>
        <v>0</v>
      </c>
      <c r="T75" s="149">
        <v>100</v>
      </c>
      <c r="U75" s="150">
        <f t="shared" si="2"/>
        <v>0</v>
      </c>
    </row>
    <row r="76" spans="1:21">
      <c r="A76" s="161" t="s">
        <v>111</v>
      </c>
      <c r="B76" s="63"/>
      <c r="C76" s="63" t="s">
        <v>55</v>
      </c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81">
        <f t="shared" si="3"/>
        <v>0</v>
      </c>
      <c r="S76" s="148">
        <v>0</v>
      </c>
      <c r="T76" s="149">
        <v>160</v>
      </c>
      <c r="U76" s="150">
        <f t="shared" si="2"/>
        <v>0</v>
      </c>
    </row>
    <row r="77" spans="1:21">
      <c r="A77" s="161" t="s">
        <v>112</v>
      </c>
      <c r="B77" s="63"/>
      <c r="C77" s="63" t="s">
        <v>55</v>
      </c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>
        <v>0.005</v>
      </c>
      <c r="O77" s="60"/>
      <c r="P77" s="60"/>
      <c r="Q77" s="60"/>
      <c r="R77" s="81">
        <f t="shared" si="3"/>
        <v>0.005</v>
      </c>
      <c r="S77" s="148">
        <f>SUM(C24*R77)</f>
        <v>0.035</v>
      </c>
      <c r="T77" s="149">
        <v>150</v>
      </c>
      <c r="U77" s="150">
        <f t="shared" si="2"/>
        <v>5.25</v>
      </c>
    </row>
    <row r="78" spans="1:21">
      <c r="A78" s="161" t="s">
        <v>113</v>
      </c>
      <c r="B78" s="63"/>
      <c r="C78" s="63" t="s">
        <v>55</v>
      </c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81">
        <f t="shared" si="3"/>
        <v>0</v>
      </c>
      <c r="S78" s="148">
        <f>SUM(C24*R78)</f>
        <v>0</v>
      </c>
      <c r="T78" s="149">
        <v>190</v>
      </c>
      <c r="U78" s="150">
        <f t="shared" si="2"/>
        <v>0</v>
      </c>
    </row>
    <row r="79" spans="1:21">
      <c r="A79" s="161" t="s">
        <v>114</v>
      </c>
      <c r="B79" s="63"/>
      <c r="C79" s="63" t="s">
        <v>55</v>
      </c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81">
        <f t="shared" si="3"/>
        <v>0</v>
      </c>
      <c r="S79" s="148">
        <f>SUM(C24*R79)</f>
        <v>0</v>
      </c>
      <c r="T79" s="149">
        <v>195</v>
      </c>
      <c r="U79" s="150">
        <f t="shared" si="2"/>
        <v>0</v>
      </c>
    </row>
    <row r="80" spans="1:21">
      <c r="A80" s="162" t="s">
        <v>115</v>
      </c>
      <c r="B80" s="63"/>
      <c r="C80" s="63" t="s">
        <v>55</v>
      </c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81">
        <f t="shared" si="3"/>
        <v>0</v>
      </c>
      <c r="S80" s="148">
        <v>0</v>
      </c>
      <c r="T80" s="149">
        <v>165</v>
      </c>
      <c r="U80" s="150">
        <f t="shared" si="2"/>
        <v>0</v>
      </c>
    </row>
    <row r="81" spans="1:21">
      <c r="A81" s="161" t="s">
        <v>116</v>
      </c>
      <c r="B81" s="63"/>
      <c r="C81" s="63" t="s">
        <v>55</v>
      </c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81">
        <f t="shared" si="3"/>
        <v>0</v>
      </c>
      <c r="S81" s="148">
        <v>0</v>
      </c>
      <c r="T81" s="149">
        <v>150</v>
      </c>
      <c r="U81" s="150">
        <f t="shared" si="2"/>
        <v>0</v>
      </c>
    </row>
    <row r="82" spans="1:21">
      <c r="A82" s="161" t="s">
        <v>117</v>
      </c>
      <c r="B82" s="63"/>
      <c r="C82" s="63" t="s">
        <v>55</v>
      </c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81">
        <f t="shared" si="3"/>
        <v>0</v>
      </c>
      <c r="S82" s="148">
        <f>SUM(C24*R82)</f>
        <v>0</v>
      </c>
      <c r="T82" s="149">
        <v>225</v>
      </c>
      <c r="U82" s="150">
        <f t="shared" si="2"/>
        <v>0</v>
      </c>
    </row>
    <row r="83" spans="1:21">
      <c r="A83" s="163" t="s">
        <v>118</v>
      </c>
      <c r="B83" s="63"/>
      <c r="C83" s="63" t="s">
        <v>55</v>
      </c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81">
        <v>0</v>
      </c>
      <c r="S83" s="148">
        <v>0</v>
      </c>
      <c r="T83" s="149">
        <v>300</v>
      </c>
      <c r="U83" s="150">
        <f t="shared" si="2"/>
        <v>0</v>
      </c>
    </row>
    <row r="84" spans="1:21">
      <c r="A84" s="163" t="s">
        <v>119</v>
      </c>
      <c r="B84" s="63"/>
      <c r="C84" s="63" t="s">
        <v>55</v>
      </c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81">
        <f>SUM(D84:Q84)</f>
        <v>0</v>
      </c>
      <c r="S84" s="148">
        <f>SUM(C24*R84)</f>
        <v>0</v>
      </c>
      <c r="T84" s="150">
        <v>110</v>
      </c>
      <c r="U84" s="150">
        <f t="shared" si="2"/>
        <v>0</v>
      </c>
    </row>
    <row r="85" spans="1:21">
      <c r="A85" s="164" t="s">
        <v>120</v>
      </c>
      <c r="B85" s="63"/>
      <c r="C85" s="63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81"/>
      <c r="S85" s="148"/>
      <c r="T85" s="146"/>
      <c r="U85" s="165">
        <v>906.03</v>
      </c>
    </row>
    <row r="86" spans="1:21">
      <c r="A86" s="164" t="s">
        <v>121</v>
      </c>
      <c r="B86" s="65"/>
      <c r="C86" s="65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166"/>
      <c r="S86" s="167"/>
      <c r="T86" s="146"/>
      <c r="U86" s="150">
        <f>SUM(U85/C24)</f>
        <v>129.432857142857</v>
      </c>
    </row>
    <row r="87" spans="19:19">
      <c r="S87" s="115"/>
    </row>
    <row r="88" spans="1:19">
      <c r="A88" s="92" t="s">
        <v>122</v>
      </c>
      <c r="J88" s="3"/>
      <c r="S88" s="115"/>
    </row>
    <row r="89" spans="1:19">
      <c r="A89" s="92" t="s">
        <v>123</v>
      </c>
      <c r="S89" s="115"/>
    </row>
    <row r="90" spans="1:19">
      <c r="A90" s="3" t="s">
        <v>124</v>
      </c>
      <c r="C90" t="s">
        <v>125</v>
      </c>
      <c r="E90" t="s">
        <v>30</v>
      </c>
      <c r="K90" t="s">
        <v>126</v>
      </c>
      <c r="N90" t="s">
        <v>30</v>
      </c>
      <c r="S90" s="115"/>
    </row>
    <row r="91" spans="1:19">
      <c r="A91" s="92" t="s">
        <v>127</v>
      </c>
      <c r="J91" t="s">
        <v>128</v>
      </c>
      <c r="S91" s="115"/>
    </row>
  </sheetData>
  <mergeCells count="55">
    <mergeCell ref="A6:D6"/>
    <mergeCell ref="E6:F6"/>
    <mergeCell ref="S6:U6"/>
    <mergeCell ref="A7:D7"/>
    <mergeCell ref="E7:F7"/>
    <mergeCell ref="S7:U7"/>
    <mergeCell ref="B8:D8"/>
    <mergeCell ref="E8:F8"/>
    <mergeCell ref="B9:D9"/>
    <mergeCell ref="E9:F9"/>
    <mergeCell ref="B10:D10"/>
    <mergeCell ref="S18:U18"/>
    <mergeCell ref="S19:U19"/>
    <mergeCell ref="S20:U20"/>
    <mergeCell ref="S57:U57"/>
    <mergeCell ref="S58:U58"/>
    <mergeCell ref="S59:U59"/>
    <mergeCell ref="D21:D23"/>
    <mergeCell ref="D60:D62"/>
    <mergeCell ref="E21:E23"/>
    <mergeCell ref="E60:E62"/>
    <mergeCell ref="F21:F23"/>
    <mergeCell ref="F60:F62"/>
    <mergeCell ref="G21:G23"/>
    <mergeCell ref="G60:G62"/>
    <mergeCell ref="H21:H23"/>
    <mergeCell ref="H60:H62"/>
    <mergeCell ref="I19:I20"/>
    <mergeCell ref="I21:I23"/>
    <mergeCell ref="I58:I59"/>
    <mergeCell ref="I60:I62"/>
    <mergeCell ref="J21:J23"/>
    <mergeCell ref="J60:J62"/>
    <mergeCell ref="K21:K23"/>
    <mergeCell ref="K60:K62"/>
    <mergeCell ref="L21:L23"/>
    <mergeCell ref="L60:L62"/>
    <mergeCell ref="M21:M23"/>
    <mergeCell ref="M60:M62"/>
    <mergeCell ref="N21:N23"/>
    <mergeCell ref="N60:N62"/>
    <mergeCell ref="O21:O23"/>
    <mergeCell ref="O60:O62"/>
    <mergeCell ref="P21:P23"/>
    <mergeCell ref="P60:P62"/>
    <mergeCell ref="Q21:Q23"/>
    <mergeCell ref="Q60:Q62"/>
    <mergeCell ref="R18:R23"/>
    <mergeCell ref="R57:R62"/>
    <mergeCell ref="O58:Q59"/>
    <mergeCell ref="D58:H59"/>
    <mergeCell ref="J58:N59"/>
    <mergeCell ref="D19:H20"/>
    <mergeCell ref="J19:N20"/>
    <mergeCell ref="O19:Q20"/>
  </mergeCells>
  <pageMargins left="0.25" right="0.25" top="0.75" bottom="0.75" header="0.298611111111111" footer="0.298611111111111"/>
  <pageSetup paperSize="9" scale="60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Natalya Antonova</dc:creator>
  <cp:lastModifiedBy>79639</cp:lastModifiedBy>
  <dcterms:created xsi:type="dcterms:W3CDTF">2006-09-16T00:00:00Z</dcterms:created>
  <cp:lastPrinted>2025-04-09T10:44:00Z</cp:lastPrinted>
  <dcterms:modified xsi:type="dcterms:W3CDTF">2025-04-24T07:59:15Z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624FADCEBCF54C23AAB488AC704E02AF_13</vt:lpwstr>
  </property>
  <property fmtid="{D5CDD505-2E9C-101B-9397-08002B2CF9AE}" pid="3" name="KSOProductBuildVer">
    <vt:lpwstr>1049-12.2.0.20795</vt:lpwstr>
  </property>
</Properties>
</file>