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<sst xmlns="http://schemas.openxmlformats.org/spreadsheetml/2006/main" count="212" uniqueCount="131">
  <si>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</si>
  <si>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</si>
  <si>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</si>
  <si>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</si>
  <si>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13</t>
  </si>
  <si>
    <r>
      <rPr>
        <sz val="8"/>
        <rFont val="Arial Cyr"/>
        <charset val="204"/>
      </rPr>
      <t>"26"     ____</t>
    </r>
    <r>
      <rPr>
        <u/>
        <sz val="8"/>
        <rFont val="Arial Cyr"/>
        <charset val="204"/>
      </rPr>
      <t>_05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</si>
  <si>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</si>
  <si>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</si>
  <si>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</si>
  <si>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</si>
  <si>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</si>
  <si>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</si>
  <si>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</si>
  <si>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</si>
  <si>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</si>
  <si>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</si>
  <si>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</si>
  <si>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</si>
  <si>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</si>
  <si>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</si>
  <si>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</si>
  <si>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</si>
  <si>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</si>
  <si>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</si>
  <si>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</si>
  <si>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</si>
  <si>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</si>
  <si>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</si>
  <si>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</si>
  <si>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</si>
  <si>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</si>
  <si>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</si>
  <si>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</si>
  <si>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</si>
  <si>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</si>
  <si>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</si>
  <si>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</si>
  <si>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</si>
  <si>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</si>
  <si>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</si>
  <si>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</si>
  <si>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</si>
  <si>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</si>
  <si>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</si>
  <si>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макаронными изделиями</t>
  </si>
  <si>
    <t>Хлеб в ассортименте</t>
  </si>
  <si>
    <t>Повидло</t>
  </si>
  <si>
    <t>Какао с молоком</t>
  </si>
  <si>
    <t>Хлеб</t>
  </si>
  <si>
    <t xml:space="preserve">Салата из свеклы отварной </t>
  </si>
  <si>
    <t>Суп с рыбными консервами</t>
  </si>
  <si>
    <t>Капуста тушеная с мясом</t>
  </si>
  <si>
    <t>Компот из смеси сухофруктов</t>
  </si>
  <si>
    <t>Омлет натуральный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</si>
  <si>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</si>
  <si>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</si>
  <si>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</si>
  <si>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</si>
  <si>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</si>
  <si>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</si>
  <si>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</si>
  <si>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</si>
  <si>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</si>
  <si>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</si>
  <si>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</si>
  <si>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</si>
  <si>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</si>
  <si>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</si>
  <si>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</si>
  <si>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</si>
  <si>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</si>
  <si>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</si>
  <si>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</si>
  <si>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</si>
  <si>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</si>
  <si>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</si>
  <si>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</si>
  <si>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</si>
  <si>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</si>
  <si>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</si>
  <si>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</si>
  <si>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</si>
  <si>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</si>
  <si>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</si>
  <si>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</si>
  <si>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</si>
  <si>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</si>
  <si>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</si>
  <si>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</si>
  <si>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</si>
  <si>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</si>
  <si>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</si>
  <si>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</si>
  <si>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</si>
  <si>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</si>
  <si>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</si>
  <si>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Второй завтрак</t>
  </si>
  <si>
    <t>Обед</t>
  </si>
  <si>
    <t>Полдник</t>
  </si>
  <si>
    <t>Капуста тушеная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</si>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</sst>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4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5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7" applyNumberFormat="0" applyAlignment="0" applyProtection="0">
      <alignment vertical="center"/>
    </xf>
    <xf numFmtId="0" fontId="23" fillId="4" borderId="48" applyNumberFormat="0" applyAlignment="0" applyProtection="0">
      <alignment vertical="center"/>
    </xf>
    <xf numFmtId="0" fontId="24" fillId="4" borderId="47" applyNumberFormat="0" applyAlignment="0" applyProtection="0">
      <alignment vertical="center"/>
    </xf>
    <xf numFmtId="0" fontId="25" fillId="5" borderId="49" applyNumberFormat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7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8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8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9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5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0" fillId="0" borderId="26" xfId="0" applyFont="1" applyBorder="1" applyAlignment="1">
      <alignment horizontal="center" vertical="center"/>
    </xf>
    <xf numFmtId="0" fontId="0" fillId="0" borderId="7" xfId="0" applyBorder="1"/>
    <xf numFmtId="0" fontId="10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 vertical="center" wrapText="1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8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8" fillId="0" borderId="5" xfId="0" applyNumberFormat="1" applyFont="1" applyBorder="1" applyAlignment="1">
      <alignment horizontal="left" wrapText="1"/>
    </xf>
    <xf numFmtId="49" fontId="12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7" fillId="0" borderId="18" xfId="0" applyFont="1" applyBorder="1" applyAlignment="1">
      <alignment horizontal="left" wrapText="1"/>
    </xf>
    <xf numFmtId="2" fontId="13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60" workbookViewId="0">
      <selection activeCell="U86" sqref="U86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9" width="8.28571428571429" customWidth="1"/>
    <col min="10" max="10" width="12" customWidth="1"/>
    <col min="11" max="11" width="10.2857142857143" customWidth="1"/>
    <col min="12" max="12" width="7.85714285714286" customWidth="1"/>
    <col min="13" max="13" width="11" customWidth="1"/>
    <col min="14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2"/>
      <c r="R1" s="2"/>
      <c r="S1" s="106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3"/>
      <c r="R2" s="3"/>
      <c r="S2" s="106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4"/>
      <c r="J3" s="1"/>
      <c r="K3" s="1"/>
      <c r="L3" s="1"/>
      <c r="M3" s="1"/>
      <c r="N3" s="78" t="s">
        <v>4</v>
      </c>
      <c r="O3" s="1"/>
      <c r="P3" s="1"/>
      <c r="Q3" s="3"/>
      <c r="R3" s="3"/>
      <c r="S3" s="106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1"/>
      <c r="P4" s="1"/>
      <c r="Q4" s="1"/>
      <c r="R4" s="1"/>
      <c r="S4" s="107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9"/>
      <c r="M5" s="2"/>
      <c r="N5" s="1"/>
      <c r="O5" s="1"/>
      <c r="P5" s="1"/>
      <c r="Q5" s="1"/>
      <c r="R5" s="1"/>
      <c r="S5" s="107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5"/>
      <c r="J6" s="80" t="s">
        <v>8</v>
      </c>
      <c r="K6" s="81"/>
      <c r="L6" s="82"/>
      <c r="M6" s="83"/>
      <c r="N6" s="1"/>
      <c r="S6" s="108" t="s">
        <v>9</v>
      </c>
      <c r="T6" s="109"/>
      <c r="U6" s="110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11"/>
      <c r="J7" s="84" t="s">
        <v>12</v>
      </c>
      <c r="K7" s="3"/>
      <c r="L7" s="85"/>
      <c r="M7" s="10" t="s">
        <v>13</v>
      </c>
      <c r="S7" s="111" t="s">
        <v>14</v>
      </c>
      <c r="T7" s="112"/>
      <c r="U7" s="113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11"/>
      <c r="J8" s="84" t="s">
        <v>18</v>
      </c>
      <c r="K8" s="3"/>
      <c r="L8" s="85"/>
      <c r="M8" s="10" t="s">
        <v>19</v>
      </c>
      <c r="S8" s="114"/>
      <c r="U8" s="115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11"/>
      <c r="J9" s="84" t="s">
        <v>23</v>
      </c>
      <c r="K9" s="3"/>
      <c r="L9" s="85"/>
      <c r="M9" s="86"/>
      <c r="O9" s="87">
        <v>45803</v>
      </c>
      <c r="P9" s="87"/>
      <c r="Q9" s="116"/>
      <c r="R9" s="116"/>
      <c r="S9" s="117"/>
      <c r="T9" s="118"/>
      <c r="U9" s="119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2"/>
      <c r="J10" s="3"/>
      <c r="K10" s="88"/>
      <c r="L10" s="89"/>
      <c r="M10" s="86"/>
      <c r="S10" s="120"/>
      <c r="T10" s="36"/>
      <c r="U10" s="121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/>
      <c r="K11" s="19">
        <v>5</v>
      </c>
      <c r="L11" s="90"/>
      <c r="M11" s="91"/>
      <c r="N11" s="2" t="s">
        <v>25</v>
      </c>
      <c r="O11" s="1" t="s">
        <v>26</v>
      </c>
      <c r="P11" s="1"/>
      <c r="Q11" s="1"/>
      <c r="R11" s="1" t="s">
        <v>27</v>
      </c>
      <c r="S11" s="117"/>
      <c r="T11" s="118"/>
      <c r="U11" s="119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21"/>
      <c r="M12" s="92"/>
      <c r="S12" s="114"/>
      <c r="U12" s="115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/>
      <c r="J13" s="25">
        <f>C24*F13</f>
        <v>594</v>
      </c>
      <c r="K13" s="93"/>
      <c r="L13" s="25"/>
      <c r="M13" s="94">
        <f>U85</f>
        <v>915.87</v>
      </c>
      <c r="N13" s="2" t="s">
        <v>28</v>
      </c>
      <c r="O13" s="1"/>
      <c r="P13" s="1"/>
      <c r="Q13" s="1"/>
      <c r="R13" s="1"/>
      <c r="S13" s="117"/>
      <c r="T13" s="118"/>
      <c r="U13" s="119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5"/>
      <c r="M14" s="27"/>
      <c r="S14" s="114"/>
      <c r="U14" s="115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30"/>
      <c r="K15" s="2"/>
      <c r="L15" s="2"/>
      <c r="M15" s="86"/>
      <c r="N15" s="2" t="s">
        <v>29</v>
      </c>
      <c r="S15" s="122" t="s">
        <v>30</v>
      </c>
      <c r="T15" s="123"/>
      <c r="U15" s="124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2"/>
      <c r="K16" s="95"/>
      <c r="L16" s="95"/>
      <c r="M16" s="96"/>
      <c r="S16" s="107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  <c r="S17" s="125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36"/>
      <c r="M18" s="97" t="s">
        <v>32</v>
      </c>
      <c r="N18" s="36"/>
      <c r="O18" s="36"/>
      <c r="P18" s="36"/>
      <c r="Q18" s="126"/>
      <c r="R18" s="126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98"/>
      <c r="J19" s="40" t="s">
        <v>36</v>
      </c>
      <c r="K19" s="40"/>
      <c r="L19" s="40"/>
      <c r="M19" s="40"/>
      <c r="N19" s="41"/>
      <c r="O19" s="99" t="s">
        <v>37</v>
      </c>
      <c r="P19" s="100"/>
      <c r="Q19" s="127"/>
      <c r="R19" s="128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101"/>
      <c r="J20" s="45"/>
      <c r="K20" s="45"/>
      <c r="L20" s="45"/>
      <c r="M20" s="45"/>
      <c r="N20" s="46"/>
      <c r="O20" s="102"/>
      <c r="P20" s="103"/>
      <c r="Q20" s="129"/>
      <c r="R20" s="128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8" t="s">
        <v>47</v>
      </c>
      <c r="H21" s="48" t="s">
        <v>48</v>
      </c>
      <c r="I21" s="48"/>
      <c r="J21" s="48" t="s">
        <v>49</v>
      </c>
      <c r="K21" s="47" t="s">
        <v>50</v>
      </c>
      <c r="L21" s="47" t="s">
        <v>51</v>
      </c>
      <c r="M21" s="47" t="s">
        <v>52</v>
      </c>
      <c r="N21" s="48" t="s">
        <v>48</v>
      </c>
      <c r="O21" s="48" t="s">
        <v>53</v>
      </c>
      <c r="P21" s="48" t="s">
        <v>48</v>
      </c>
      <c r="Q21" s="130" t="s">
        <v>54</v>
      </c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49"/>
      <c r="E22" s="49"/>
      <c r="F22" s="50"/>
      <c r="G22" s="50"/>
      <c r="H22" s="50"/>
      <c r="I22" s="73"/>
      <c r="J22" s="50"/>
      <c r="K22" s="49"/>
      <c r="L22" s="49"/>
      <c r="M22" s="49"/>
      <c r="N22" s="50"/>
      <c r="O22" s="50"/>
      <c r="P22" s="50"/>
      <c r="Q22" s="70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4"/>
      <c r="G23" s="54"/>
      <c r="H23" s="54"/>
      <c r="I23" s="76"/>
      <c r="J23" s="54"/>
      <c r="K23" s="53"/>
      <c r="L23" s="53"/>
      <c r="M23" s="53"/>
      <c r="N23" s="54"/>
      <c r="O23" s="54"/>
      <c r="P23" s="54"/>
      <c r="Q23" s="135"/>
      <c r="R23" s="136"/>
      <c r="S23" s="137" t="s">
        <v>60</v>
      </c>
      <c r="T23" s="138"/>
      <c r="U23" s="138"/>
    </row>
    <row r="24" spans="1:21">
      <c r="A24" s="55" t="s">
        <v>61</v>
      </c>
      <c r="B24" s="56"/>
      <c r="C24" s="56">
        <v>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68"/>
      <c r="S24" s="139"/>
      <c r="T24" s="140"/>
      <c r="U24" s="140"/>
    </row>
    <row r="25" ht="15.75" spans="1:21">
      <c r="A25" s="58" t="s">
        <v>62</v>
      </c>
      <c r="B25" s="59"/>
      <c r="C25" s="59" t="s">
        <v>63</v>
      </c>
      <c r="D25" s="60">
        <v>200</v>
      </c>
      <c r="E25" s="60">
        <v>30</v>
      </c>
      <c r="F25" s="60">
        <v>20</v>
      </c>
      <c r="G25" s="60">
        <v>200</v>
      </c>
      <c r="H25" s="60">
        <v>30</v>
      </c>
      <c r="I25" s="60"/>
      <c r="J25" s="60">
        <v>60</v>
      </c>
      <c r="K25" s="60">
        <v>200</v>
      </c>
      <c r="L25" s="60">
        <v>200</v>
      </c>
      <c r="M25" s="60">
        <v>200</v>
      </c>
      <c r="N25" s="60">
        <v>30</v>
      </c>
      <c r="O25" s="60">
        <v>150</v>
      </c>
      <c r="P25" s="60">
        <v>30</v>
      </c>
      <c r="Q25" s="60">
        <v>200</v>
      </c>
      <c r="R25" s="68"/>
      <c r="S25" s="141"/>
      <c r="T25" s="140"/>
      <c r="U25" s="140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/>
      <c r="M26" s="60"/>
      <c r="N26" s="60">
        <v>0.03</v>
      </c>
      <c r="O26" s="60"/>
      <c r="P26" s="60">
        <v>0.03</v>
      </c>
      <c r="Q26" s="60"/>
      <c r="R26" s="60">
        <f>SUM(D26:Q26)</f>
        <v>0.09</v>
      </c>
      <c r="S26" s="142">
        <f>SUM(C24*R26)</f>
        <v>0.54</v>
      </c>
      <c r="T26" s="143">
        <v>90</v>
      </c>
      <c r="U26" s="144">
        <f>SUM(S26*T26)</f>
        <v>48.6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2">
        <v>0</v>
      </c>
      <c r="T27" s="143">
        <v>102.85</v>
      </c>
      <c r="U27" s="144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2">
        <v>0</v>
      </c>
      <c r="T28" s="143">
        <v>75</v>
      </c>
      <c r="U28" s="144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2">
        <v>0</v>
      </c>
      <c r="T29" s="143">
        <v>31</v>
      </c>
      <c r="U29" s="144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>
        <v>0.5</v>
      </c>
      <c r="P30" s="60"/>
      <c r="Q30" s="60"/>
      <c r="R30" s="74">
        <v>1</v>
      </c>
      <c r="S30" s="142">
        <v>4</v>
      </c>
      <c r="T30" s="143">
        <v>11</v>
      </c>
      <c r="U30" s="144">
        <f t="shared" si="0"/>
        <v>44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2">
        <f>SUM(C24*R31)</f>
        <v>0</v>
      </c>
      <c r="T31" s="143">
        <v>350</v>
      </c>
      <c r="U31" s="144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/>
      <c r="K32" s="60"/>
      <c r="L32" s="104">
        <v>0.12</v>
      </c>
      <c r="M32" s="60"/>
      <c r="N32" s="60"/>
      <c r="O32" s="60"/>
      <c r="P32" s="60"/>
      <c r="Q32" s="60"/>
      <c r="R32" s="74">
        <f t="shared" si="1"/>
        <v>0.12</v>
      </c>
      <c r="S32" s="142">
        <f>SUM(C24*R32)</f>
        <v>0.72</v>
      </c>
      <c r="T32" s="143">
        <v>207</v>
      </c>
      <c r="U32" s="144">
        <f t="shared" si="0"/>
        <v>149.04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2">
        <f>SUM(C24*R33)</f>
        <v>0</v>
      </c>
      <c r="T33" s="143">
        <v>270</v>
      </c>
      <c r="U33" s="144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>
        <v>0.058</v>
      </c>
      <c r="P34" s="60"/>
      <c r="Q34" s="60"/>
      <c r="R34" s="74">
        <f t="shared" si="1"/>
        <v>0.328</v>
      </c>
      <c r="S34" s="142">
        <f>SUM(C24*R34)</f>
        <v>1.968</v>
      </c>
      <c r="T34" s="143">
        <v>110</v>
      </c>
      <c r="U34" s="144">
        <f t="shared" si="0"/>
        <v>216.48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2">
        <f>SUM(C24*R35)</f>
        <v>0</v>
      </c>
      <c r="T35" s="143">
        <v>400</v>
      </c>
      <c r="U35" s="144">
        <f t="shared" si="0"/>
        <v>0</v>
      </c>
    </row>
    <row r="36" spans="1:21">
      <c r="A36" s="61" t="s">
        <v>75</v>
      </c>
      <c r="B36" s="62"/>
      <c r="C36" s="62" t="s">
        <v>55</v>
      </c>
      <c r="D36" s="60"/>
      <c r="E36" s="60"/>
      <c r="F36" s="60"/>
      <c r="G36" s="60"/>
      <c r="H36" s="60"/>
      <c r="I36" s="60"/>
      <c r="J36" s="60"/>
      <c r="K36" s="60"/>
      <c r="L36" s="60">
        <v>0.01</v>
      </c>
      <c r="M36" s="60"/>
      <c r="N36" s="60"/>
      <c r="O36" s="60">
        <v>0.012</v>
      </c>
      <c r="P36" s="60"/>
      <c r="Q36" s="60"/>
      <c r="R36" s="74">
        <f t="shared" si="1"/>
        <v>0.022</v>
      </c>
      <c r="S36" s="142">
        <f>SUM(C24*R36)</f>
        <v>0.132</v>
      </c>
      <c r="T36" s="143">
        <v>500</v>
      </c>
      <c r="U36" s="144">
        <f t="shared" si="0"/>
        <v>66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0.003</v>
      </c>
      <c r="K37" s="60"/>
      <c r="L37" s="60">
        <v>0.0005</v>
      </c>
      <c r="M37" s="60"/>
      <c r="N37" s="60"/>
      <c r="O37" s="60"/>
      <c r="P37" s="60"/>
      <c r="Q37" s="60"/>
      <c r="R37" s="74">
        <f t="shared" si="1"/>
        <v>0.0035</v>
      </c>
      <c r="S37" s="142">
        <f>SUM(C24*R37)</f>
        <v>0.021</v>
      </c>
      <c r="T37" s="143">
        <v>110</v>
      </c>
      <c r="U37" s="144">
        <f t="shared" si="0"/>
        <v>2.31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74">
        <f t="shared" si="1"/>
        <v>0</v>
      </c>
      <c r="S38" s="142">
        <f>SUM(C24*R38)</f>
        <v>0</v>
      </c>
      <c r="T38" s="143">
        <v>230</v>
      </c>
      <c r="U38" s="144">
        <f t="shared" si="0"/>
        <v>0</v>
      </c>
    </row>
    <row r="39" spans="1:21">
      <c r="A39" s="61" t="s">
        <v>46</v>
      </c>
      <c r="B39" s="62"/>
      <c r="C39" s="62" t="s">
        <v>55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0.02</v>
      </c>
      <c r="S39" s="142">
        <f>SUM(C24*R39)</f>
        <v>0.12</v>
      </c>
      <c r="T39" s="143">
        <v>360</v>
      </c>
      <c r="U39" s="144">
        <f t="shared" si="0"/>
        <v>43.2</v>
      </c>
    </row>
    <row r="40" spans="1:21">
      <c r="A40" s="61" t="s">
        <v>78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74">
        <f t="shared" si="1"/>
        <v>0</v>
      </c>
      <c r="S40" s="142">
        <f>SUM(C24*R40)</f>
        <v>0</v>
      </c>
      <c r="T40" s="143">
        <v>550</v>
      </c>
      <c r="U40" s="144">
        <f t="shared" si="0"/>
        <v>0</v>
      </c>
    </row>
    <row r="41" spans="1:21">
      <c r="A41" s="61" t="s">
        <v>79</v>
      </c>
      <c r="B41" s="64"/>
      <c r="C41" s="64" t="s">
        <v>55</v>
      </c>
      <c r="D41" s="60"/>
      <c r="E41" s="60"/>
      <c r="F41" s="60"/>
      <c r="G41" s="60"/>
      <c r="H41" s="60"/>
      <c r="I41" s="60"/>
      <c r="J41" s="60"/>
      <c r="K41" s="60">
        <v>0.016</v>
      </c>
      <c r="L41" s="60">
        <v>0.006</v>
      </c>
      <c r="M41" s="60"/>
      <c r="N41" s="60"/>
      <c r="O41" s="60"/>
      <c r="P41" s="60"/>
      <c r="Q41" s="60"/>
      <c r="R41" s="74">
        <f t="shared" si="1"/>
        <v>0.022</v>
      </c>
      <c r="S41" s="142">
        <f>SUM(C24*R41)</f>
        <v>0.132</v>
      </c>
      <c r="T41" s="143">
        <v>30</v>
      </c>
      <c r="U41" s="144">
        <f t="shared" si="0"/>
        <v>3.96</v>
      </c>
    </row>
    <row r="42" spans="1:21">
      <c r="A42" s="61" t="s">
        <v>80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/>
      <c r="K42" s="60">
        <v>0.008</v>
      </c>
      <c r="L42" s="60">
        <v>0.013</v>
      </c>
      <c r="M42" s="60"/>
      <c r="N42" s="60"/>
      <c r="O42" s="60"/>
      <c r="P42" s="60"/>
      <c r="Q42" s="60"/>
      <c r="R42" s="74">
        <f t="shared" si="1"/>
        <v>0.021</v>
      </c>
      <c r="S42" s="142">
        <f>SUM(C24*R42)</f>
        <v>0.126</v>
      </c>
      <c r="T42" s="143">
        <v>26</v>
      </c>
      <c r="U42" s="144">
        <f t="shared" si="0"/>
        <v>3.276</v>
      </c>
    </row>
    <row r="43" spans="1:21">
      <c r="A43" s="61" t="s">
        <v>81</v>
      </c>
      <c r="B43" s="62"/>
      <c r="C43" s="62" t="s">
        <v>55</v>
      </c>
      <c r="D43" s="60"/>
      <c r="E43" s="60"/>
      <c r="F43" s="60"/>
      <c r="G43" s="60"/>
      <c r="H43" s="60"/>
      <c r="I43" s="60"/>
      <c r="J43" s="104"/>
      <c r="K43" s="60">
        <v>0.076</v>
      </c>
      <c r="L43" s="60"/>
      <c r="M43" s="60"/>
      <c r="N43" s="60"/>
      <c r="O43" s="60"/>
      <c r="P43" s="60"/>
      <c r="Q43" s="60"/>
      <c r="R43" s="74">
        <f t="shared" si="1"/>
        <v>0.076</v>
      </c>
      <c r="S43" s="142">
        <f>SUM(C24*R43)</f>
        <v>0.456</v>
      </c>
      <c r="T43" s="143">
        <v>50</v>
      </c>
      <c r="U43" s="144">
        <f t="shared" si="0"/>
        <v>22.8</v>
      </c>
    </row>
    <row r="44" spans="1:21">
      <c r="A44" s="61" t="s">
        <v>82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/>
      <c r="K44" s="60"/>
      <c r="L44" s="60">
        <v>0.191</v>
      </c>
      <c r="M44" s="60"/>
      <c r="N44" s="60"/>
      <c r="O44" s="60"/>
      <c r="P44" s="60"/>
      <c r="Q44" s="60"/>
      <c r="R44" s="74">
        <f t="shared" si="1"/>
        <v>0.191</v>
      </c>
      <c r="S44" s="142">
        <f>SUM(C24*R44)</f>
        <v>1.146</v>
      </c>
      <c r="T44" s="143">
        <v>25</v>
      </c>
      <c r="U44" s="144">
        <f t="shared" si="0"/>
        <v>28.65</v>
      </c>
    </row>
    <row r="45" spans="1:21">
      <c r="A45" s="61" t="s">
        <v>83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>
        <v>0.072</v>
      </c>
      <c r="K45" s="60"/>
      <c r="L45" s="60"/>
      <c r="M45" s="60"/>
      <c r="N45" s="60"/>
      <c r="O45" s="60"/>
      <c r="P45" s="60"/>
      <c r="Q45" s="60"/>
      <c r="R45" s="74">
        <f t="shared" si="1"/>
        <v>0.072</v>
      </c>
      <c r="S45" s="142">
        <f>SUM(C24*R45)</f>
        <v>0.432</v>
      </c>
      <c r="T45" s="143">
        <v>23</v>
      </c>
      <c r="U45" s="144">
        <f t="shared" si="0"/>
        <v>9.936</v>
      </c>
    </row>
    <row r="46" spans="1:21">
      <c r="A46" s="61" t="s">
        <v>84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>
        <v>0.001</v>
      </c>
      <c r="R46" s="74">
        <f t="shared" si="1"/>
        <v>0.001</v>
      </c>
      <c r="S46" s="142">
        <f>SUM(C24*R46)</f>
        <v>0.006</v>
      </c>
      <c r="T46" s="143">
        <v>315</v>
      </c>
      <c r="U46" s="144">
        <f t="shared" si="0"/>
        <v>1.89</v>
      </c>
    </row>
    <row r="47" spans="1:21">
      <c r="A47" s="61" t="s">
        <v>85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2">
        <f>SUM(C24*R47)</f>
        <v>0</v>
      </c>
      <c r="T47" s="143">
        <v>500</v>
      </c>
      <c r="U47" s="144">
        <f t="shared" si="0"/>
        <v>0</v>
      </c>
    </row>
    <row r="48" spans="1:21">
      <c r="A48" s="61" t="s">
        <v>86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2">
        <f>SUM(C24*R48)</f>
        <v>0.03</v>
      </c>
      <c r="T48" s="143">
        <v>500</v>
      </c>
      <c r="U48" s="144">
        <f t="shared" si="0"/>
        <v>15</v>
      </c>
    </row>
    <row r="49" spans="1:21">
      <c r="A49" s="61" t="s">
        <v>87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>
        <v>0.025</v>
      </c>
      <c r="N49" s="60"/>
      <c r="O49" s="60"/>
      <c r="P49" s="60"/>
      <c r="Q49" s="60"/>
      <c r="R49" s="74">
        <f t="shared" si="1"/>
        <v>0.025</v>
      </c>
      <c r="S49" s="142">
        <f>SUM(C24*R49)</f>
        <v>0.15</v>
      </c>
      <c r="T49" s="143">
        <v>345</v>
      </c>
      <c r="U49" s="144">
        <f t="shared" si="0"/>
        <v>51.75</v>
      </c>
    </row>
    <row r="50" spans="1:21">
      <c r="A50" s="61" t="s">
        <v>88</v>
      </c>
      <c r="B50" s="62"/>
      <c r="C50" s="62" t="s">
        <v>89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2">
        <f>SUM(C24*R50)</f>
        <v>0</v>
      </c>
      <c r="T50" s="143">
        <v>90</v>
      </c>
      <c r="U50" s="144">
        <f t="shared" si="0"/>
        <v>0</v>
      </c>
    </row>
    <row r="51" spans="1:21">
      <c r="A51" s="61" t="s">
        <v>90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>
        <v>0.008</v>
      </c>
      <c r="M51" s="60"/>
      <c r="N51" s="60"/>
      <c r="O51" s="60"/>
      <c r="P51" s="60"/>
      <c r="Q51" s="60"/>
      <c r="R51" s="74">
        <f t="shared" si="1"/>
        <v>0.008</v>
      </c>
      <c r="S51" s="142">
        <f>SUM(C24*R51)</f>
        <v>0.048</v>
      </c>
      <c r="T51" s="143">
        <v>200</v>
      </c>
      <c r="U51" s="144">
        <f t="shared" si="0"/>
        <v>9.6</v>
      </c>
    </row>
    <row r="52" spans="1:21">
      <c r="A52" s="61" t="s">
        <v>91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>
        <v>0.001</v>
      </c>
      <c r="M52" s="60"/>
      <c r="N52" s="60"/>
      <c r="O52" s="60"/>
      <c r="P52" s="60"/>
      <c r="Q52" s="60"/>
      <c r="R52" s="74">
        <f t="shared" si="1"/>
        <v>0.001</v>
      </c>
      <c r="S52" s="142">
        <f>SUM(C24*R52)</f>
        <v>0.006</v>
      </c>
      <c r="T52" s="143">
        <v>41</v>
      </c>
      <c r="U52" s="144">
        <f t="shared" si="0"/>
        <v>0.246</v>
      </c>
    </row>
    <row r="53" spans="1:21">
      <c r="A53" s="61" t="s">
        <v>92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2">
        <f>SUM(C24*R53)</f>
        <v>0</v>
      </c>
      <c r="T53" s="143">
        <v>40</v>
      </c>
      <c r="U53" s="144">
        <f t="shared" si="0"/>
        <v>0</v>
      </c>
    </row>
    <row r="54" spans="1:21">
      <c r="A54" s="61" t="s">
        <v>93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74">
        <f t="shared" si="1"/>
        <v>0</v>
      </c>
      <c r="S54" s="142">
        <f>SUM(C24*R54)</f>
        <v>0</v>
      </c>
      <c r="T54" s="143">
        <v>60</v>
      </c>
      <c r="U54" s="144">
        <f t="shared" si="0"/>
        <v>0</v>
      </c>
    </row>
    <row r="55" spans="1:21">
      <c r="A55" s="61" t="s">
        <v>94</v>
      </c>
      <c r="B55" s="62"/>
      <c r="C55" s="62" t="s">
        <v>55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</v>
      </c>
      <c r="S55" s="142">
        <f>SUM(C24*R55)</f>
        <v>0</v>
      </c>
      <c r="T55" s="143">
        <v>53</v>
      </c>
      <c r="U55" s="144">
        <f t="shared" si="0"/>
        <v>0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5" t="s">
        <v>95</v>
      </c>
      <c r="T56" s="146"/>
      <c r="U56" s="147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97" t="s">
        <v>32</v>
      </c>
      <c r="N57" s="36"/>
      <c r="O57" s="36"/>
      <c r="P57" s="36"/>
      <c r="Q57" s="36"/>
      <c r="R57" s="126"/>
      <c r="S57" s="148" t="s">
        <v>33</v>
      </c>
      <c r="T57" s="149"/>
      <c r="U57" s="149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98" t="s">
        <v>96</v>
      </c>
      <c r="J58" s="40" t="s">
        <v>97</v>
      </c>
      <c r="K58" s="40"/>
      <c r="L58" s="40"/>
      <c r="M58" s="40"/>
      <c r="N58" s="41"/>
      <c r="O58" s="105" t="s">
        <v>98</v>
      </c>
      <c r="P58" s="100"/>
      <c r="Q58" s="127"/>
      <c r="R58" s="128"/>
      <c r="S58" s="150" t="s">
        <v>38</v>
      </c>
      <c r="T58" s="151"/>
      <c r="U58" s="151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101"/>
      <c r="J59" s="45"/>
      <c r="K59" s="45"/>
      <c r="L59" s="45"/>
      <c r="M59" s="45"/>
      <c r="N59" s="46"/>
      <c r="O59" s="103"/>
      <c r="P59" s="103"/>
      <c r="Q59" s="129"/>
      <c r="R59" s="128"/>
      <c r="S59" s="148" t="s">
        <v>40</v>
      </c>
      <c r="T59" s="149"/>
      <c r="U59" s="149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2" t="s">
        <v>67</v>
      </c>
      <c r="J60" s="71" t="s">
        <v>49</v>
      </c>
      <c r="K60" s="70" t="s">
        <v>50</v>
      </c>
      <c r="L60" s="70" t="s">
        <v>99</v>
      </c>
      <c r="M60" s="72" t="s">
        <v>52</v>
      </c>
      <c r="N60" s="72" t="s">
        <v>48</v>
      </c>
      <c r="O60" s="72" t="s">
        <v>53</v>
      </c>
      <c r="P60" s="72" t="s">
        <v>48</v>
      </c>
      <c r="Q60" s="70" t="s">
        <v>54</v>
      </c>
      <c r="R60" s="131"/>
      <c r="S60" s="104"/>
      <c r="T60" s="152"/>
      <c r="U60" s="152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3"/>
      <c r="M61" s="71"/>
      <c r="N61" s="71"/>
      <c r="O61" s="71"/>
      <c r="P61" s="71"/>
      <c r="Q61" s="73"/>
      <c r="R61" s="131"/>
      <c r="S61" s="153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6"/>
      <c r="M62" s="77"/>
      <c r="N62" s="77"/>
      <c r="O62" s="77"/>
      <c r="P62" s="77"/>
      <c r="Q62" s="76"/>
      <c r="R62" s="136"/>
      <c r="S62" s="154" t="s">
        <v>60</v>
      </c>
      <c r="T62" s="151" t="s">
        <v>58</v>
      </c>
      <c r="U62" s="151" t="s">
        <v>59</v>
      </c>
    </row>
    <row r="63" spans="1:21">
      <c r="A63" s="61" t="s">
        <v>100</v>
      </c>
      <c r="B63" s="64"/>
      <c r="C63" s="64" t="s">
        <v>55</v>
      </c>
      <c r="D63" s="60">
        <v>0.016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74">
        <f>SUM(D63:Q63)</f>
        <v>0.016</v>
      </c>
      <c r="S63" s="142">
        <f>SUM(C24*R63)</f>
        <v>0.096</v>
      </c>
      <c r="T63" s="143">
        <v>70</v>
      </c>
      <c r="U63" s="144">
        <f t="shared" ref="U63:U84" si="2">SUM(S63*T63)</f>
        <v>6.72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2">
        <f>SUM(C24*R64)</f>
        <v>0</v>
      </c>
      <c r="T64" s="143">
        <v>55</v>
      </c>
      <c r="U64" s="144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>
        <v>0.004</v>
      </c>
      <c r="L65" s="60"/>
      <c r="M65" s="60"/>
      <c r="N65" s="60"/>
      <c r="O65" s="60"/>
      <c r="P65" s="60"/>
      <c r="Q65" s="60"/>
      <c r="R65" s="74">
        <f>SUM(D65:Q65)</f>
        <v>0.004</v>
      </c>
      <c r="S65" s="142">
        <f>SUM(C24*R65)</f>
        <v>0.024</v>
      </c>
      <c r="T65" s="143">
        <v>100</v>
      </c>
      <c r="U65" s="144">
        <f t="shared" si="2"/>
        <v>2.4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2">
        <f>SUM(C24*R66)</f>
        <v>0</v>
      </c>
      <c r="T66" s="143">
        <v>31</v>
      </c>
      <c r="U66" s="144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2">
        <f>SUM(C24*R67)</f>
        <v>0</v>
      </c>
      <c r="T67" s="143">
        <v>40</v>
      </c>
      <c r="U67" s="144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2">
        <f>SUM(C24*R68)</f>
        <v>0</v>
      </c>
      <c r="T68" s="143">
        <v>50</v>
      </c>
      <c r="U68" s="144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2">
        <f>R69*C24</f>
        <v>0</v>
      </c>
      <c r="T69" s="143">
        <v>70</v>
      </c>
      <c r="U69" s="144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0.0016</v>
      </c>
      <c r="E70" s="60"/>
      <c r="F70" s="60"/>
      <c r="G70" s="60">
        <v>0.007</v>
      </c>
      <c r="H70" s="60"/>
      <c r="I70" s="60"/>
      <c r="J70" s="60"/>
      <c r="K70" s="60"/>
      <c r="L70" s="60">
        <v>0.004</v>
      </c>
      <c r="M70" s="60">
        <v>0.007</v>
      </c>
      <c r="N70" s="60"/>
      <c r="O70" s="60"/>
      <c r="P70" s="60">
        <v>0.007</v>
      </c>
      <c r="Q70" s="60"/>
      <c r="R70" s="74">
        <f t="shared" si="3"/>
        <v>0.0266</v>
      </c>
      <c r="S70" s="142">
        <f>R70*C24</f>
        <v>0.1596</v>
      </c>
      <c r="T70" s="143">
        <v>60</v>
      </c>
      <c r="U70" s="144">
        <f t="shared" si="2"/>
        <v>9.576</v>
      </c>
    </row>
    <row r="71" spans="1:21">
      <c r="A71" s="61" t="s">
        <v>108</v>
      </c>
      <c r="B71" s="62"/>
      <c r="C71" s="62" t="s">
        <v>55</v>
      </c>
      <c r="D71" s="60">
        <v>0.0002</v>
      </c>
      <c r="E71" s="60"/>
      <c r="F71" s="60"/>
      <c r="G71" s="60"/>
      <c r="H71" s="60"/>
      <c r="I71" s="60"/>
      <c r="J71" s="60">
        <v>0.0002</v>
      </c>
      <c r="K71" s="60">
        <v>0.0003</v>
      </c>
      <c r="L71" s="60"/>
      <c r="M71" s="60"/>
      <c r="N71" s="60"/>
      <c r="O71" s="60">
        <v>0.0005</v>
      </c>
      <c r="P71" s="60"/>
      <c r="Q71" s="60"/>
      <c r="R71" s="74">
        <f t="shared" si="3"/>
        <v>0.0012</v>
      </c>
      <c r="S71" s="142">
        <f>R71*C24</f>
        <v>0.0072</v>
      </c>
      <c r="T71" s="143">
        <v>12</v>
      </c>
      <c r="U71" s="144">
        <f t="shared" si="2"/>
        <v>0.0864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2">
        <f>SUM(C24*R72)</f>
        <v>0</v>
      </c>
      <c r="T72" s="143">
        <v>150</v>
      </c>
      <c r="U72" s="144">
        <f t="shared" si="2"/>
        <v>0</v>
      </c>
    </row>
    <row r="73" spans="1:21">
      <c r="A73" s="155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2">
        <f>SUM(C24*R73)</f>
        <v>0</v>
      </c>
      <c r="T73" s="143">
        <v>180</v>
      </c>
      <c r="U73" s="144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2">
        <f>SUM(C24*R74)</f>
        <v>0</v>
      </c>
      <c r="T74" s="143">
        <v>200</v>
      </c>
      <c r="U74" s="144">
        <f t="shared" si="2"/>
        <v>0</v>
      </c>
    </row>
    <row r="75" spans="1:21">
      <c r="A75" s="155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2">
        <f>SUM(C24*R75)</f>
        <v>0</v>
      </c>
      <c r="T75" s="143">
        <v>100</v>
      </c>
      <c r="U75" s="144">
        <f t="shared" si="2"/>
        <v>0</v>
      </c>
    </row>
    <row r="76" spans="1:21">
      <c r="A76" s="155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2">
        <v>0</v>
      </c>
      <c r="T76" s="143">
        <v>160</v>
      </c>
      <c r="U76" s="144">
        <f t="shared" si="2"/>
        <v>0</v>
      </c>
    </row>
    <row r="77" spans="1:21">
      <c r="A77" s="155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2">
        <f>SUM(C24*R77)</f>
        <v>0</v>
      </c>
      <c r="T77" s="143">
        <v>150</v>
      </c>
      <c r="U77" s="144">
        <f t="shared" si="2"/>
        <v>0</v>
      </c>
    </row>
    <row r="78" spans="1:21">
      <c r="A78" s="155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2">
        <f>SUM(C24*R78)</f>
        <v>0</v>
      </c>
      <c r="T78" s="143">
        <v>190</v>
      </c>
      <c r="U78" s="144">
        <f t="shared" si="2"/>
        <v>0</v>
      </c>
    </row>
    <row r="79" spans="1:21">
      <c r="A79" s="155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>
        <v>0.036</v>
      </c>
      <c r="L79" s="60"/>
      <c r="M79" s="60"/>
      <c r="N79" s="60"/>
      <c r="O79" s="60"/>
      <c r="P79" s="60"/>
      <c r="Q79" s="60"/>
      <c r="R79" s="74">
        <f t="shared" si="3"/>
        <v>0.036</v>
      </c>
      <c r="S79" s="142">
        <f>SUM(C24*R79)</f>
        <v>0.216</v>
      </c>
      <c r="T79" s="143">
        <v>195</v>
      </c>
      <c r="U79" s="144">
        <f t="shared" si="2"/>
        <v>42.12</v>
      </c>
    </row>
    <row r="80" spans="1:21">
      <c r="A80" s="156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2">
        <v>0</v>
      </c>
      <c r="T80" s="143">
        <v>165</v>
      </c>
      <c r="U80" s="144">
        <f t="shared" si="2"/>
        <v>0</v>
      </c>
    </row>
    <row r="81" spans="1:21">
      <c r="A81" s="155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2">
        <v>0</v>
      </c>
      <c r="T81" s="143">
        <v>150</v>
      </c>
      <c r="U81" s="144">
        <f t="shared" si="2"/>
        <v>0</v>
      </c>
    </row>
    <row r="82" spans="1:21">
      <c r="A82" s="155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2">
        <v>0</v>
      </c>
      <c r="T82" s="143">
        <v>136</v>
      </c>
      <c r="U82" s="144">
        <f t="shared" si="2"/>
        <v>0</v>
      </c>
    </row>
    <row r="83" spans="1:21">
      <c r="A83" s="157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2">
        <v>0</v>
      </c>
      <c r="T83" s="143">
        <v>300</v>
      </c>
      <c r="U83" s="144">
        <f t="shared" si="2"/>
        <v>0</v>
      </c>
    </row>
    <row r="84" spans="1:21">
      <c r="A84" s="157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2">
        <f>SUM(C24*R84)</f>
        <v>0</v>
      </c>
      <c r="T84" s="144">
        <v>110</v>
      </c>
      <c r="U84" s="144">
        <f t="shared" si="2"/>
        <v>0</v>
      </c>
    </row>
    <row r="85" spans="1:21">
      <c r="A85" s="158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2"/>
      <c r="T85" s="140"/>
      <c r="U85" s="159">
        <v>915.87</v>
      </c>
    </row>
    <row r="86" spans="1:21">
      <c r="A86" s="158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60"/>
      <c r="S86" s="161"/>
      <c r="T86" s="140"/>
      <c r="U86" s="144">
        <f>SUM(U85/C24)</f>
        <v>152.645</v>
      </c>
    </row>
    <row r="87" spans="19:19">
      <c r="S87" s="107"/>
    </row>
    <row r="88" spans="1:19">
      <c r="A88" s="85" t="s">
        <v>124</v>
      </c>
      <c r="J88" s="3"/>
      <c r="S88" s="107"/>
    </row>
    <row r="89" spans="1:19">
      <c r="A89" s="85" t="s">
        <v>125</v>
      </c>
      <c r="S89" s="107"/>
    </row>
    <row r="90" spans="1:19">
      <c r="A90" s="3" t="s">
        <v>126</v>
      </c>
      <c r="C90" t="s">
        <v>127</v>
      </c>
      <c r="E90" t="s">
        <v>30</v>
      </c>
      <c r="K90" t="s">
        <v>128</v>
      </c>
      <c r="N90" t="s">
        <v>30</v>
      </c>
      <c r="S90" s="107"/>
    </row>
    <row r="91" spans="1:19">
      <c r="A91" s="85" t="s">
        <v>129</v>
      </c>
      <c r="J91" t="s">
        <v>130</v>
      </c>
      <c r="S91" s="107"/>
    </row>
  </sheetData>
  <mergeCells count="55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19:I20"/>
    <mergeCell ref="I21:I23"/>
    <mergeCell ref="I58:I59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D58:H59"/>
    <mergeCell ref="J58:N59"/>
    <mergeCell ref="O58:Q59"/>
    <mergeCell ref="D19:H20"/>
    <mergeCell ref="J19:N20"/>
    <mergeCell ref="O19:Q20"/>
  </mergeCells>
  <pageMargins left="0.590277777777778" right="0" top="1" bottom="1" header="0.5" footer="0.5"/>
  <pageSetup paperSize="9" scale="5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dcterms:modified xsi:type="dcterms:W3CDTF">2025-05-27T06:07:52Z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62334087A226407D89B607362F35D283_13</vt:lpwstr>
  </property>
  <property fmtid="{D5CDD505-2E9C-101B-9397-08002B2CF9AE}" pid="3" name="KSOProductBuildVer">
    <vt:lpwstr>1049-12.2.0.21179</vt:lpwstr>
  </property>
</Properties>
</file>