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<sst xmlns="http://schemas.openxmlformats.org/spreadsheetml/2006/main" count="216" uniqueCount="131">
  <si>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</si>
  <si>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</si>
  <si>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</si>
  <si>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</si>
  <si>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17</t>
  </si>
  <si>
    <r>
      <rPr>
        <sz val="8"/>
        <rFont val="Arial Cyr"/>
        <charset val="204"/>
      </rPr>
      <t>"30"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</si>
  <si>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</si>
  <si>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</si>
  <si>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</si>
  <si>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</si>
  <si>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</si>
  <si>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</si>
  <si>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</si>
  <si>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</si>
  <si>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</si>
  <si>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</si>
  <si>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</si>
  <si>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</si>
  <si>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</si>
  <si>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</si>
  <si>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</si>
  <si>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</si>
  <si>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</si>
  <si>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</si>
  <si>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</si>
  <si>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</si>
  <si>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</si>
  <si>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</si>
  <si>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</si>
  <si>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</si>
  <si>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</si>
  <si>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</si>
  <si>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</si>
  <si>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</si>
  <si>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</si>
  <si>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</si>
  <si>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</si>
  <si>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</si>
  <si>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</si>
  <si>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</si>
  <si>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</si>
  <si>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</si>
  <si>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</si>
  <si>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</si>
  <si>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жидкая молочная кукурузная</t>
  </si>
  <si>
    <t>Хлеб</t>
  </si>
  <si>
    <t>Масло сливочное</t>
  </si>
  <si>
    <t>Сыр</t>
  </si>
  <si>
    <t>Чай черный байховый с лимоном и сахаром</t>
  </si>
  <si>
    <t>Сок</t>
  </si>
  <si>
    <t>Икра морковная</t>
  </si>
  <si>
    <t>Суп картофельный с горохом</t>
  </si>
  <si>
    <t>Картофель отварной</t>
  </si>
  <si>
    <t>Соус красный основной</t>
  </si>
  <si>
    <t>Котлеты рыбные(минтай)</t>
  </si>
  <si>
    <t>Компот из смеси сухофруктов</t>
  </si>
  <si>
    <t xml:space="preserve">Ватрушка творожная 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</si>
  <si>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</si>
  <si>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</si>
  <si>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</si>
  <si>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</si>
  <si>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</si>
  <si>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</si>
  <si>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</si>
  <si>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</si>
  <si>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</si>
  <si>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</si>
  <si>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</si>
  <si>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</si>
  <si>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</si>
  <si>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</si>
  <si>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</si>
  <si>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</si>
  <si>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</si>
  <si>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</si>
  <si>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</si>
  <si>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</si>
  <si>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</si>
  <si>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</si>
  <si>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</si>
  <si>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</si>
  <si>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</si>
  <si>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</si>
  <si>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</si>
  <si>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</si>
  <si>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</si>
  <si>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</si>
  <si>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</si>
  <si>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</si>
  <si>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</si>
  <si>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</si>
  <si>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</si>
  <si>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</si>
  <si>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</si>
  <si>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</si>
  <si>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</si>
  <si>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</si>
  <si>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</si>
  <si>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Второй завтрак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</si>
  <si>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</si>
  <si>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</si>
  <si>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</si>
  <si>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</si>
  <si>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</si>
  <si>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</si>
  <si>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</si>
  <si>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</si>
  <si>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</si>
  <si>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</si>
  <si>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</si>
  <si>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</si>
  <si>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</si>
  <si>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</si>
  <si>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</si>
  <si>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</si>
  <si>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</si>
  <si>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</si>
  <si>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</si>
  <si>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</si>
  <si>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</si>
  <si>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</si>
  <si>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свежий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</si>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</sst>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sz val="8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7" applyNumberFormat="0" applyFill="0" applyAlignment="0" applyProtection="0">
      <alignment vertical="center"/>
    </xf>
    <xf numFmtId="0" fontId="22" fillId="0" borderId="47" applyNumberFormat="0" applyFill="0" applyAlignment="0" applyProtection="0">
      <alignment vertical="center"/>
    </xf>
    <xf numFmtId="0" fontId="23" fillId="0" borderId="4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9" applyNumberFormat="0" applyAlignment="0" applyProtection="0">
      <alignment vertical="center"/>
    </xf>
    <xf numFmtId="0" fontId="25" fillId="4" borderId="50" applyNumberFormat="0" applyAlignment="0" applyProtection="0">
      <alignment vertical="center"/>
    </xf>
    <xf numFmtId="0" fontId="26" fillId="4" borderId="49" applyNumberFormat="0" applyAlignment="0" applyProtection="0">
      <alignment vertical="center"/>
    </xf>
    <xf numFmtId="0" fontId="27" fillId="5" borderId="51" applyNumberFormat="0" applyAlignment="0" applyProtection="0">
      <alignment vertical="center"/>
    </xf>
    <xf numFmtId="0" fontId="28" fillId="0" borderId="52" applyNumberFormat="0" applyFill="0" applyAlignment="0" applyProtection="0">
      <alignment vertical="center"/>
    </xf>
    <xf numFmtId="0" fontId="29" fillId="0" borderId="5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3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180" fontId="0" fillId="0" borderId="39" xfId="0" applyNumberFormat="1" applyBorder="1"/>
    <xf numFmtId="0" fontId="0" fillId="0" borderId="40" xfId="0" applyBorder="1"/>
    <xf numFmtId="181" fontId="2" fillId="0" borderId="0" xfId="0" applyNumberFormat="1" applyFont="1"/>
    <xf numFmtId="49" fontId="1" fillId="0" borderId="0" xfId="0" applyNumberFormat="1" applyFont="1"/>
    <xf numFmtId="180" fontId="2" fillId="0" borderId="4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180" fontId="0" fillId="0" borderId="43" xfId="0" applyNumberFormat="1" applyBorder="1"/>
    <xf numFmtId="0" fontId="0" fillId="0" borderId="44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5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1"/>
  <sheetViews>
    <sheetView tabSelected="1" zoomScale="80" zoomScaleNormal="80" topLeftCell="B69" workbookViewId="0">
      <selection activeCell="T84" sqref="T84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7.85714285714286" customWidth="1"/>
    <col min="11" max="11" width="12" customWidth="1"/>
    <col min="12" max="12" width="10.2857142857143" customWidth="1"/>
    <col min="13" max="13" width="7.85714285714286" customWidth="1"/>
    <col min="14" max="15" width="11" customWidth="1"/>
    <col min="16" max="16" width="11.5714285714286" customWidth="1"/>
    <col min="17" max="18" width="9.14285714285714" customWidth="1"/>
    <col min="19" max="19" width="13.2857142857143" customWidth="1"/>
    <col min="20" max="20" width="12.4952380952381" customWidth="1"/>
    <col min="21" max="21" width="11.1428571428571" customWidth="1"/>
    <col min="22" max="22" width="9.71428571428571" customWidth="1"/>
    <col min="23" max="23" width="9.28571428571429" customWidth="1"/>
  </cols>
  <sheetData>
    <row r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Q1" s="1"/>
      <c r="R1" s="1"/>
      <c r="S1" s="2"/>
      <c r="T1" s="2"/>
      <c r="U1" s="107"/>
      <c r="V1" s="4"/>
      <c r="W1" s="4"/>
    </row>
    <row r="2" spans="1:23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Q2" s="1"/>
      <c r="R2" s="1"/>
      <c r="S2" s="3"/>
      <c r="T2" s="3"/>
      <c r="U2" s="107"/>
      <c r="V2" s="4"/>
      <c r="W2" s="4"/>
    </row>
    <row r="3" spans="1:23">
      <c r="A3" s="3" t="s">
        <v>3</v>
      </c>
      <c r="B3" s="1"/>
      <c r="C3" s="1"/>
      <c r="D3" s="1"/>
      <c r="E3" s="1"/>
      <c r="F3" s="4"/>
      <c r="G3" s="4"/>
      <c r="H3" s="4"/>
      <c r="I3" s="4"/>
      <c r="J3" s="4"/>
      <c r="K3" s="1"/>
      <c r="L3" s="1"/>
      <c r="M3" s="1"/>
      <c r="N3" s="1"/>
      <c r="O3" s="1"/>
      <c r="P3" s="78" t="s">
        <v>4</v>
      </c>
      <c r="Q3" s="1"/>
      <c r="R3" s="1"/>
      <c r="S3" s="3"/>
      <c r="T3" s="3"/>
      <c r="U3" s="107"/>
      <c r="V3" s="4"/>
      <c r="W3" s="4"/>
    </row>
    <row r="4" spans="1:21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Q4" s="1"/>
      <c r="R4" s="1"/>
      <c r="S4" s="1"/>
      <c r="T4" s="1"/>
      <c r="U4" s="108"/>
    </row>
    <row r="5" spans="1:2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79"/>
      <c r="N5" s="2"/>
      <c r="O5" s="2"/>
      <c r="P5" s="1"/>
      <c r="Q5" s="1"/>
      <c r="R5" s="1"/>
      <c r="S5" s="1"/>
      <c r="T5" s="1"/>
      <c r="U5" s="108"/>
    </row>
    <row r="6" ht="15.75" spans="1:23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5"/>
      <c r="K6" s="80" t="s">
        <v>8</v>
      </c>
      <c r="L6" s="81"/>
      <c r="M6" s="82"/>
      <c r="N6" s="83"/>
      <c r="O6" s="2"/>
      <c r="P6" s="1"/>
      <c r="U6" s="109" t="s">
        <v>9</v>
      </c>
      <c r="V6" s="110"/>
      <c r="W6" s="111"/>
    </row>
    <row r="7" spans="1:23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11"/>
      <c r="K7" s="84" t="s">
        <v>12</v>
      </c>
      <c r="L7" s="3"/>
      <c r="M7" s="85"/>
      <c r="N7" s="10" t="s">
        <v>13</v>
      </c>
      <c r="O7" s="11"/>
      <c r="U7" s="112" t="s">
        <v>14</v>
      </c>
      <c r="V7" s="113"/>
      <c r="W7" s="114"/>
    </row>
    <row r="8" spans="1:23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11"/>
      <c r="K8" s="84" t="s">
        <v>18</v>
      </c>
      <c r="L8" s="3"/>
      <c r="M8" s="85"/>
      <c r="N8" s="10" t="s">
        <v>19</v>
      </c>
      <c r="O8" s="11"/>
      <c r="U8" s="115"/>
      <c r="W8" s="116"/>
    </row>
    <row r="9" spans="1:23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11"/>
      <c r="K9" s="84" t="s">
        <v>23</v>
      </c>
      <c r="L9" s="3"/>
      <c r="M9" s="85"/>
      <c r="N9" s="86"/>
      <c r="O9" s="2"/>
      <c r="Q9" s="117">
        <v>45807</v>
      </c>
      <c r="R9" s="117"/>
      <c r="S9" s="118"/>
      <c r="T9" s="118"/>
      <c r="U9" s="119"/>
      <c r="V9" s="120"/>
      <c r="W9" s="121"/>
    </row>
    <row r="10" spans="1:23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2"/>
      <c r="K10" s="3"/>
      <c r="L10" s="87"/>
      <c r="M10" s="88"/>
      <c r="N10" s="86"/>
      <c r="O10" s="2"/>
      <c r="U10" s="122"/>
      <c r="V10" s="36"/>
      <c r="W10" s="123"/>
    </row>
    <row r="11" ht="15.75" spans="1:23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/>
      <c r="L11" s="19">
        <v>5</v>
      </c>
      <c r="M11" s="89"/>
      <c r="N11" s="90"/>
      <c r="O11" s="91"/>
      <c r="P11" s="2" t="s">
        <v>25</v>
      </c>
      <c r="Q11" s="1" t="s">
        <v>26</v>
      </c>
      <c r="R11" s="1"/>
      <c r="S11" s="1"/>
      <c r="T11" s="1" t="s">
        <v>27</v>
      </c>
      <c r="U11" s="119"/>
      <c r="V11" s="120"/>
      <c r="W11" s="121"/>
    </row>
    <row r="12" spans="1:23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21"/>
      <c r="N12" s="92"/>
      <c r="O12" s="2"/>
      <c r="U12" s="115"/>
      <c r="W12" s="116"/>
    </row>
    <row r="13" spans="1:23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/>
      <c r="K13" s="25">
        <f>C24*F13</f>
        <v>693</v>
      </c>
      <c r="L13" s="93"/>
      <c r="M13" s="25"/>
      <c r="N13" s="94">
        <f>W85</f>
        <v>863.58</v>
      </c>
      <c r="O13" s="95"/>
      <c r="P13" s="2" t="s">
        <v>28</v>
      </c>
      <c r="Q13" s="1"/>
      <c r="R13" s="1"/>
      <c r="S13" s="1"/>
      <c r="T13" s="1"/>
      <c r="U13" s="119"/>
      <c r="V13" s="120"/>
      <c r="W13" s="121"/>
    </row>
    <row r="14" spans="1:23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2"/>
      <c r="U14" s="115"/>
      <c r="W14" s="116"/>
    </row>
    <row r="15" ht="15.75" spans="1:23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30"/>
      <c r="L15" s="2"/>
      <c r="M15" s="2"/>
      <c r="N15" s="86"/>
      <c r="O15" s="2"/>
      <c r="P15" s="2" t="s">
        <v>29</v>
      </c>
      <c r="U15" s="124" t="s">
        <v>30</v>
      </c>
      <c r="V15" s="125"/>
      <c r="W15" s="126"/>
    </row>
    <row r="16" ht="15.75" spans="1:2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96"/>
      <c r="M16" s="96"/>
      <c r="N16" s="97"/>
      <c r="O16" s="2"/>
      <c r="U16" s="108"/>
    </row>
    <row r="17" spans="1:2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  <c r="Q17" s="1"/>
      <c r="R17" s="1"/>
      <c r="S17" s="1"/>
      <c r="T17" s="1"/>
      <c r="U17" s="127"/>
      <c r="V17" s="1"/>
      <c r="W17" s="1"/>
    </row>
    <row r="18" ht="15.75" spans="1:23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98" t="s">
        <v>32</v>
      </c>
      <c r="O18" s="98"/>
      <c r="P18" s="36"/>
      <c r="Q18" s="36"/>
      <c r="R18" s="36"/>
      <c r="S18" s="128"/>
      <c r="T18" s="128"/>
      <c r="U18" s="7" t="s">
        <v>33</v>
      </c>
      <c r="V18" s="5"/>
      <c r="W18" s="5"/>
    </row>
    <row r="19" spans="1:23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9"/>
      <c r="J19" s="39" t="s">
        <v>36</v>
      </c>
      <c r="K19" s="40"/>
      <c r="L19" s="40"/>
      <c r="M19" s="40"/>
      <c r="N19" s="40"/>
      <c r="O19" s="40"/>
      <c r="P19" s="41"/>
      <c r="Q19" s="129" t="s">
        <v>37</v>
      </c>
      <c r="R19" s="130"/>
      <c r="S19" s="131"/>
      <c r="T19" s="132"/>
      <c r="U19" s="14" t="s">
        <v>38</v>
      </c>
      <c r="V19" s="8"/>
      <c r="W19" s="8"/>
    </row>
    <row r="20" ht="15.75" spans="1:23">
      <c r="A20" s="42"/>
      <c r="B20" s="43"/>
      <c r="C20" s="10" t="s">
        <v>39</v>
      </c>
      <c r="D20" s="44"/>
      <c r="E20" s="45"/>
      <c r="F20" s="45"/>
      <c r="G20" s="45"/>
      <c r="H20" s="46"/>
      <c r="I20" s="100"/>
      <c r="J20" s="44"/>
      <c r="K20" s="45"/>
      <c r="L20" s="45"/>
      <c r="M20" s="45"/>
      <c r="N20" s="45"/>
      <c r="O20" s="45"/>
      <c r="P20" s="46"/>
      <c r="Q20" s="133"/>
      <c r="R20" s="134"/>
      <c r="S20" s="135"/>
      <c r="T20" s="132"/>
      <c r="U20" s="7" t="s">
        <v>40</v>
      </c>
      <c r="V20" s="5"/>
      <c r="W20" s="5"/>
    </row>
    <row r="21" spans="1:23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 t="s">
        <v>49</v>
      </c>
      <c r="J21" s="47" t="s">
        <v>50</v>
      </c>
      <c r="K21" s="48" t="s">
        <v>51</v>
      </c>
      <c r="L21" s="47" t="s">
        <v>52</v>
      </c>
      <c r="M21" s="47" t="s">
        <v>53</v>
      </c>
      <c r="N21" s="47" t="s">
        <v>54</v>
      </c>
      <c r="O21" s="101" t="s">
        <v>45</v>
      </c>
      <c r="P21" s="102" t="s">
        <v>55</v>
      </c>
      <c r="Q21" s="48" t="s">
        <v>56</v>
      </c>
      <c r="R21" s="49" t="s">
        <v>57</v>
      </c>
      <c r="S21" s="70"/>
      <c r="T21" s="136"/>
      <c r="U21" s="137" t="s">
        <v>58</v>
      </c>
      <c r="V21" s="138"/>
      <c r="W21" s="138"/>
    </row>
    <row r="22" spans="1:23">
      <c r="A22" s="42"/>
      <c r="B22" s="43"/>
      <c r="C22" s="43" t="s">
        <v>59</v>
      </c>
      <c r="D22" s="50"/>
      <c r="E22" s="50"/>
      <c r="F22" s="50"/>
      <c r="G22" s="48"/>
      <c r="H22" s="50"/>
      <c r="I22" s="73"/>
      <c r="J22" s="50"/>
      <c r="K22" s="50"/>
      <c r="L22" s="50"/>
      <c r="M22" s="50"/>
      <c r="N22" s="50"/>
      <c r="O22" s="47"/>
      <c r="P22" s="103"/>
      <c r="Q22" s="50"/>
      <c r="R22" s="48"/>
      <c r="S22" s="73"/>
      <c r="T22" s="136"/>
      <c r="U22" s="139" t="s">
        <v>60</v>
      </c>
      <c r="V22" s="11" t="s">
        <v>61</v>
      </c>
      <c r="W22" s="11" t="s">
        <v>62</v>
      </c>
    </row>
    <row r="23" spans="1:23">
      <c r="A23" s="51"/>
      <c r="B23" s="52"/>
      <c r="C23" s="52"/>
      <c r="D23" s="53"/>
      <c r="E23" s="53"/>
      <c r="F23" s="53"/>
      <c r="G23" s="54"/>
      <c r="H23" s="53"/>
      <c r="I23" s="76"/>
      <c r="J23" s="53"/>
      <c r="K23" s="53"/>
      <c r="L23" s="53"/>
      <c r="M23" s="53"/>
      <c r="N23" s="53"/>
      <c r="O23" s="104"/>
      <c r="P23" s="105"/>
      <c r="Q23" s="53"/>
      <c r="R23" s="54"/>
      <c r="S23" s="76"/>
      <c r="T23" s="140"/>
      <c r="U23" s="141" t="s">
        <v>63</v>
      </c>
      <c r="V23" s="142"/>
      <c r="W23" s="142"/>
    </row>
    <row r="24" spans="1:23">
      <c r="A24" s="55" t="s">
        <v>64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8"/>
      <c r="U24" s="143"/>
      <c r="V24" s="144"/>
      <c r="W24" s="144"/>
    </row>
    <row r="25" ht="15.75" spans="1:23">
      <c r="A25" s="58" t="s">
        <v>65</v>
      </c>
      <c r="B25" s="59"/>
      <c r="C25" s="59" t="s">
        <v>66</v>
      </c>
      <c r="D25" s="60">
        <v>200</v>
      </c>
      <c r="E25" s="60">
        <v>30</v>
      </c>
      <c r="F25" s="60">
        <v>10</v>
      </c>
      <c r="G25" s="60">
        <v>15</v>
      </c>
      <c r="H25" s="60">
        <v>200</v>
      </c>
      <c r="I25" s="60">
        <v>150</v>
      </c>
      <c r="J25" s="60">
        <v>60</v>
      </c>
      <c r="K25" s="60">
        <v>200</v>
      </c>
      <c r="L25" s="60">
        <v>150</v>
      </c>
      <c r="M25" s="60">
        <v>30</v>
      </c>
      <c r="N25" s="60">
        <v>50</v>
      </c>
      <c r="O25" s="60">
        <v>30</v>
      </c>
      <c r="P25" s="60">
        <v>200</v>
      </c>
      <c r="Q25" s="60">
        <v>50</v>
      </c>
      <c r="R25" s="60">
        <v>200</v>
      </c>
      <c r="S25" s="60"/>
      <c r="T25" s="68"/>
      <c r="U25" s="145"/>
      <c r="V25" s="144"/>
      <c r="W25" s="144"/>
    </row>
    <row r="26" ht="15.75" spans="1:23">
      <c r="A26" s="61" t="s">
        <v>67</v>
      </c>
      <c r="B26" s="62"/>
      <c r="C26" s="62" t="s">
        <v>58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/>
      <c r="N26" s="60"/>
      <c r="O26" s="60">
        <v>0.03</v>
      </c>
      <c r="P26" s="60"/>
      <c r="Q26" s="60"/>
      <c r="R26" s="60"/>
      <c r="S26" s="60"/>
      <c r="T26" s="60">
        <f>SUM(D26:S26)</f>
        <v>0.06</v>
      </c>
      <c r="U26" s="146">
        <f>SUM(C24*T26)</f>
        <v>0.42</v>
      </c>
      <c r="V26" s="147">
        <v>90</v>
      </c>
      <c r="W26" s="148">
        <f>SUM(U26*V26)</f>
        <v>37.8</v>
      </c>
    </row>
    <row r="27" spans="1:23">
      <c r="A27" s="61" t="s">
        <v>68</v>
      </c>
      <c r="B27" s="62"/>
      <c r="C27" s="62" t="s">
        <v>58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>
        <f>SUM(D27:S27)</f>
        <v>0</v>
      </c>
      <c r="U27" s="146">
        <v>0</v>
      </c>
      <c r="V27" s="147">
        <v>102.85</v>
      </c>
      <c r="W27" s="148">
        <f t="shared" ref="W27:W55" si="0">SUM(U27*V27)</f>
        <v>0</v>
      </c>
    </row>
    <row r="28" spans="1:23">
      <c r="A28" s="61" t="s">
        <v>69</v>
      </c>
      <c r="B28" s="62"/>
      <c r="C28" s="62" t="s">
        <v>58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74">
        <f>SUM(D28:S28)</f>
        <v>0</v>
      </c>
      <c r="U28" s="146">
        <v>0</v>
      </c>
      <c r="V28" s="147">
        <v>75</v>
      </c>
      <c r="W28" s="148">
        <f t="shared" si="0"/>
        <v>0</v>
      </c>
    </row>
    <row r="29" spans="1:23">
      <c r="A29" s="63" t="s">
        <v>70</v>
      </c>
      <c r="B29" s="62"/>
      <c r="C29" s="62" t="s">
        <v>71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74">
        <v>0</v>
      </c>
      <c r="U29" s="146">
        <v>0</v>
      </c>
      <c r="V29" s="147">
        <v>31</v>
      </c>
      <c r="W29" s="148">
        <f t="shared" si="0"/>
        <v>0</v>
      </c>
    </row>
    <row r="30" spans="1:23">
      <c r="A30" s="63" t="s">
        <v>72</v>
      </c>
      <c r="B30" s="62"/>
      <c r="C30" s="62" t="s">
        <v>71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>
        <v>1</v>
      </c>
      <c r="O30" s="60"/>
      <c r="P30" s="60"/>
      <c r="Q30" s="60">
        <v>1</v>
      </c>
      <c r="R30" s="60"/>
      <c r="S30" s="60"/>
      <c r="T30" s="74">
        <v>2</v>
      </c>
      <c r="U30" s="146">
        <v>2</v>
      </c>
      <c r="V30" s="147">
        <v>11</v>
      </c>
      <c r="W30" s="148">
        <f t="shared" si="0"/>
        <v>22</v>
      </c>
    </row>
    <row r="31" spans="1:23">
      <c r="A31" s="63" t="s">
        <v>73</v>
      </c>
      <c r="B31" s="62"/>
      <c r="C31" s="62" t="s">
        <v>58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>
        <v>0.033</v>
      </c>
      <c r="R31" s="60"/>
      <c r="S31" s="60"/>
      <c r="T31" s="74">
        <f t="shared" ref="T31:T55" si="1">SUM(D31:S31)</f>
        <v>0.033</v>
      </c>
      <c r="U31" s="146">
        <f>SUM(C24*T31)</f>
        <v>0.231</v>
      </c>
      <c r="V31" s="147">
        <v>350</v>
      </c>
      <c r="W31" s="148">
        <f t="shared" si="0"/>
        <v>80.85</v>
      </c>
    </row>
    <row r="32" spans="1:23">
      <c r="A32" s="61" t="s">
        <v>74</v>
      </c>
      <c r="B32" s="62"/>
      <c r="C32" s="62" t="s">
        <v>58</v>
      </c>
      <c r="D32" s="60"/>
      <c r="E32" s="60"/>
      <c r="F32" s="60"/>
      <c r="G32" s="60"/>
      <c r="H32" s="60"/>
      <c r="I32" s="60"/>
      <c r="J32" s="60"/>
      <c r="K32" s="60"/>
      <c r="L32" s="60"/>
      <c r="M32" s="106"/>
      <c r="N32" s="60"/>
      <c r="O32" s="60"/>
      <c r="P32" s="60"/>
      <c r="Q32" s="60"/>
      <c r="R32" s="60"/>
      <c r="S32" s="60"/>
      <c r="T32" s="74">
        <f t="shared" si="1"/>
        <v>0</v>
      </c>
      <c r="U32" s="146">
        <f>SUM(C24*T32)</f>
        <v>0</v>
      </c>
      <c r="V32" s="147">
        <v>207</v>
      </c>
      <c r="W32" s="148">
        <f t="shared" si="0"/>
        <v>0</v>
      </c>
    </row>
    <row r="33" spans="1:23">
      <c r="A33" s="61" t="s">
        <v>75</v>
      </c>
      <c r="B33" s="62"/>
      <c r="C33" s="62" t="s">
        <v>58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>
        <v>0.045</v>
      </c>
      <c r="O33" s="60"/>
      <c r="P33" s="60"/>
      <c r="Q33" s="60"/>
      <c r="R33" s="60"/>
      <c r="S33" s="60"/>
      <c r="T33" s="74">
        <f t="shared" si="1"/>
        <v>0.045</v>
      </c>
      <c r="U33" s="146">
        <f>SUM(C24*T33)</f>
        <v>0.315</v>
      </c>
      <c r="V33" s="147">
        <v>270</v>
      </c>
      <c r="W33" s="148">
        <f t="shared" si="0"/>
        <v>85.05</v>
      </c>
    </row>
    <row r="34" spans="1:23">
      <c r="A34" s="61" t="s">
        <v>76</v>
      </c>
      <c r="B34" s="62"/>
      <c r="C34" s="62" t="s">
        <v>58</v>
      </c>
      <c r="D34" s="60">
        <v>0.1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74">
        <f t="shared" si="1"/>
        <v>0.1</v>
      </c>
      <c r="U34" s="146">
        <f>SUM(C24*T34)</f>
        <v>0.7</v>
      </c>
      <c r="V34" s="147">
        <v>110</v>
      </c>
      <c r="W34" s="148">
        <f t="shared" si="0"/>
        <v>77</v>
      </c>
    </row>
    <row r="35" spans="1:23">
      <c r="A35" s="61" t="s">
        <v>77</v>
      </c>
      <c r="B35" s="62"/>
      <c r="C35" s="62" t="s">
        <v>58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74">
        <f t="shared" si="1"/>
        <v>0</v>
      </c>
      <c r="U35" s="146">
        <f>SUM(C24*T35)</f>
        <v>0</v>
      </c>
      <c r="V35" s="147">
        <v>400</v>
      </c>
      <c r="W35" s="148">
        <f t="shared" si="0"/>
        <v>0</v>
      </c>
    </row>
    <row r="36" spans="1:23">
      <c r="A36" s="61" t="s">
        <v>46</v>
      </c>
      <c r="B36" s="62"/>
      <c r="C36" s="62" t="s">
        <v>58</v>
      </c>
      <c r="D36" s="60">
        <v>0.005</v>
      </c>
      <c r="E36" s="60"/>
      <c r="F36" s="60">
        <v>0.01</v>
      </c>
      <c r="G36" s="60"/>
      <c r="H36" s="60"/>
      <c r="I36" s="60"/>
      <c r="J36" s="60"/>
      <c r="K36" s="60"/>
      <c r="L36" s="60">
        <v>0.005</v>
      </c>
      <c r="M36" s="60">
        <v>0.001</v>
      </c>
      <c r="N36" s="60">
        <v>0.001</v>
      </c>
      <c r="O36" s="60"/>
      <c r="P36" s="60"/>
      <c r="Q36" s="60">
        <v>0.013</v>
      </c>
      <c r="R36" s="60"/>
      <c r="S36" s="60"/>
      <c r="T36" s="74">
        <f t="shared" si="1"/>
        <v>0.035</v>
      </c>
      <c r="U36" s="146">
        <f>SUM(C24*T36)</f>
        <v>0.245</v>
      </c>
      <c r="V36" s="147">
        <v>550</v>
      </c>
      <c r="W36" s="148">
        <f t="shared" si="0"/>
        <v>134.75</v>
      </c>
    </row>
    <row r="37" spans="1:23">
      <c r="A37" s="61" t="s">
        <v>78</v>
      </c>
      <c r="B37" s="62"/>
      <c r="C37" s="62" t="s">
        <v>58</v>
      </c>
      <c r="D37" s="60"/>
      <c r="E37" s="60"/>
      <c r="F37" s="60"/>
      <c r="G37" s="60"/>
      <c r="H37" s="60"/>
      <c r="I37" s="60"/>
      <c r="J37" s="60">
        <v>0.005</v>
      </c>
      <c r="K37" s="60">
        <v>0.004</v>
      </c>
      <c r="L37" s="60"/>
      <c r="M37" s="60"/>
      <c r="N37" s="60"/>
      <c r="O37" s="60"/>
      <c r="P37" s="60"/>
      <c r="Q37" s="60"/>
      <c r="R37" s="60"/>
      <c r="S37" s="60"/>
      <c r="T37" s="74">
        <f t="shared" si="1"/>
        <v>0.009</v>
      </c>
      <c r="U37" s="146">
        <f>SUM(C24*T37)</f>
        <v>0.063</v>
      </c>
      <c r="V37" s="147">
        <v>110</v>
      </c>
      <c r="W37" s="148">
        <f t="shared" si="0"/>
        <v>6.93</v>
      </c>
    </row>
    <row r="38" spans="1:23">
      <c r="A38" s="61" t="s">
        <v>79</v>
      </c>
      <c r="B38" s="62"/>
      <c r="C38" s="62" t="s">
        <v>58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74">
        <f t="shared" si="1"/>
        <v>0</v>
      </c>
      <c r="U38" s="146">
        <f>SUM(C24*T38)</f>
        <v>0</v>
      </c>
      <c r="V38" s="147">
        <v>230</v>
      </c>
      <c r="W38" s="148">
        <f t="shared" si="0"/>
        <v>0</v>
      </c>
    </row>
    <row r="39" spans="1:23">
      <c r="A39" s="61" t="s">
        <v>80</v>
      </c>
      <c r="B39" s="62"/>
      <c r="C39" s="62" t="s">
        <v>58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74">
        <f t="shared" si="1"/>
        <v>0</v>
      </c>
      <c r="U39" s="146">
        <f>SUM(C24*T39)</f>
        <v>0</v>
      </c>
      <c r="V39" s="147">
        <v>360</v>
      </c>
      <c r="W39" s="148">
        <f t="shared" si="0"/>
        <v>0</v>
      </c>
    </row>
    <row r="40" spans="1:23">
      <c r="A40" s="61" t="s">
        <v>81</v>
      </c>
      <c r="B40" s="62"/>
      <c r="C40" s="62" t="s">
        <v>58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74">
        <f t="shared" si="1"/>
        <v>0.015</v>
      </c>
      <c r="U40" s="146">
        <f>SUM(C24*T40)</f>
        <v>0.105</v>
      </c>
      <c r="V40" s="147">
        <v>550</v>
      </c>
      <c r="W40" s="148">
        <f t="shared" si="0"/>
        <v>57.75</v>
      </c>
    </row>
    <row r="41" spans="1:23">
      <c r="A41" s="61" t="s">
        <v>82</v>
      </c>
      <c r="B41" s="64"/>
      <c r="C41" s="64" t="s">
        <v>58</v>
      </c>
      <c r="D41" s="60"/>
      <c r="E41" s="60"/>
      <c r="F41" s="60"/>
      <c r="G41" s="60"/>
      <c r="H41" s="60"/>
      <c r="I41" s="60"/>
      <c r="J41" s="60">
        <v>0.056</v>
      </c>
      <c r="K41" s="60">
        <v>0.01</v>
      </c>
      <c r="L41" s="60"/>
      <c r="M41" s="60">
        <v>0.003</v>
      </c>
      <c r="N41" s="60"/>
      <c r="O41" s="60"/>
      <c r="P41" s="60"/>
      <c r="Q41" s="60"/>
      <c r="R41" s="60"/>
      <c r="S41" s="60"/>
      <c r="T41" s="74">
        <f t="shared" si="1"/>
        <v>0.069</v>
      </c>
      <c r="U41" s="146">
        <f>SUM(C24*T41)</f>
        <v>0.483</v>
      </c>
      <c r="V41" s="147">
        <v>30</v>
      </c>
      <c r="W41" s="148">
        <f t="shared" si="0"/>
        <v>14.49</v>
      </c>
    </row>
    <row r="42" spans="1:23">
      <c r="A42" s="61" t="s">
        <v>83</v>
      </c>
      <c r="B42" s="62"/>
      <c r="C42" s="62" t="s">
        <v>58</v>
      </c>
      <c r="D42" s="60"/>
      <c r="E42" s="60"/>
      <c r="F42" s="60"/>
      <c r="G42" s="60"/>
      <c r="H42" s="60"/>
      <c r="I42" s="60"/>
      <c r="J42" s="60">
        <v>0.012</v>
      </c>
      <c r="K42" s="60">
        <v>0.01</v>
      </c>
      <c r="L42" s="60"/>
      <c r="M42" s="60">
        <v>0.002</v>
      </c>
      <c r="N42" s="60"/>
      <c r="O42" s="60"/>
      <c r="P42" s="60"/>
      <c r="Q42" s="60"/>
      <c r="R42" s="60"/>
      <c r="S42" s="60"/>
      <c r="T42" s="74">
        <f t="shared" si="1"/>
        <v>0.024</v>
      </c>
      <c r="U42" s="146">
        <f>SUM(C24*T42)</f>
        <v>0.168</v>
      </c>
      <c r="V42" s="147">
        <v>26</v>
      </c>
      <c r="W42" s="148">
        <f t="shared" si="0"/>
        <v>4.368</v>
      </c>
    </row>
    <row r="43" spans="1:23">
      <c r="A43" s="61" t="s">
        <v>84</v>
      </c>
      <c r="B43" s="62"/>
      <c r="C43" s="62" t="s">
        <v>58</v>
      </c>
      <c r="D43" s="60"/>
      <c r="E43" s="60"/>
      <c r="F43" s="60"/>
      <c r="G43" s="60"/>
      <c r="H43" s="60"/>
      <c r="I43" s="60"/>
      <c r="J43" s="60"/>
      <c r="K43" s="106">
        <v>0.068</v>
      </c>
      <c r="L43" s="60">
        <v>0.2</v>
      </c>
      <c r="M43" s="60"/>
      <c r="N43" s="60"/>
      <c r="O43" s="60"/>
      <c r="P43" s="60"/>
      <c r="Q43" s="60"/>
      <c r="R43" s="60"/>
      <c r="S43" s="60"/>
      <c r="T43" s="74">
        <f t="shared" si="1"/>
        <v>0.268</v>
      </c>
      <c r="U43" s="146">
        <f>SUM(C24*T43)</f>
        <v>1.876</v>
      </c>
      <c r="V43" s="147">
        <v>50</v>
      </c>
      <c r="W43" s="148">
        <f t="shared" si="0"/>
        <v>93.8</v>
      </c>
    </row>
    <row r="44" spans="1:23">
      <c r="A44" s="61" t="s">
        <v>85</v>
      </c>
      <c r="B44" s="62"/>
      <c r="C44" s="62" t="s">
        <v>58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74">
        <f t="shared" si="1"/>
        <v>0</v>
      </c>
      <c r="U44" s="146">
        <f>SUM(C24*T44)</f>
        <v>0</v>
      </c>
      <c r="V44" s="147">
        <v>25</v>
      </c>
      <c r="W44" s="148">
        <f t="shared" si="0"/>
        <v>0</v>
      </c>
    </row>
    <row r="45" spans="1:23">
      <c r="A45" s="61" t="s">
        <v>86</v>
      </c>
      <c r="B45" s="62"/>
      <c r="C45" s="62" t="s">
        <v>58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74">
        <f t="shared" si="1"/>
        <v>0</v>
      </c>
      <c r="U45" s="146">
        <f>SUM(C24*T45)</f>
        <v>0</v>
      </c>
      <c r="V45" s="147">
        <v>23</v>
      </c>
      <c r="W45" s="148">
        <f t="shared" si="0"/>
        <v>0</v>
      </c>
    </row>
    <row r="46" spans="1:23">
      <c r="A46" s="61" t="s">
        <v>87</v>
      </c>
      <c r="B46" s="62"/>
      <c r="C46" s="62" t="s">
        <v>58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>
        <v>0.001</v>
      </c>
      <c r="S46" s="60"/>
      <c r="T46" s="74">
        <f t="shared" si="1"/>
        <v>0.001</v>
      </c>
      <c r="U46" s="146">
        <f>SUM(C24*T46)</f>
        <v>0.007</v>
      </c>
      <c r="V46" s="147">
        <v>315</v>
      </c>
      <c r="W46" s="148">
        <f t="shared" si="0"/>
        <v>2.205</v>
      </c>
    </row>
    <row r="47" spans="1:23">
      <c r="A47" s="61" t="s">
        <v>88</v>
      </c>
      <c r="B47" s="62"/>
      <c r="C47" s="62" t="s">
        <v>58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74">
        <f t="shared" si="1"/>
        <v>0</v>
      </c>
      <c r="U47" s="146">
        <f>SUM(C24*T47)</f>
        <v>0</v>
      </c>
      <c r="V47" s="147">
        <v>500</v>
      </c>
      <c r="W47" s="148">
        <f t="shared" si="0"/>
        <v>0</v>
      </c>
    </row>
    <row r="48" spans="1:23">
      <c r="A48" s="61" t="s">
        <v>89</v>
      </c>
      <c r="B48" s="62"/>
      <c r="C48" s="62" t="s">
        <v>58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74">
        <f t="shared" si="1"/>
        <v>0</v>
      </c>
      <c r="U48" s="146">
        <f>SUM(C24*T48)</f>
        <v>0</v>
      </c>
      <c r="V48" s="147">
        <v>500</v>
      </c>
      <c r="W48" s="148">
        <f t="shared" si="0"/>
        <v>0</v>
      </c>
    </row>
    <row r="49" spans="1:23">
      <c r="A49" s="61" t="s">
        <v>90</v>
      </c>
      <c r="B49" s="62"/>
      <c r="C49" s="62" t="s">
        <v>58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>
        <v>0.025</v>
      </c>
      <c r="Q49" s="60"/>
      <c r="R49" s="60"/>
      <c r="S49" s="60"/>
      <c r="T49" s="74">
        <f t="shared" si="1"/>
        <v>0.025</v>
      </c>
      <c r="U49" s="146">
        <f>SUM(C24*T49)</f>
        <v>0.175</v>
      </c>
      <c r="V49" s="147">
        <v>345</v>
      </c>
      <c r="W49" s="148">
        <f t="shared" si="0"/>
        <v>60.375</v>
      </c>
    </row>
    <row r="50" spans="1:23">
      <c r="A50" s="61" t="s">
        <v>49</v>
      </c>
      <c r="B50" s="62"/>
      <c r="C50" s="62" t="s">
        <v>91</v>
      </c>
      <c r="D50" s="60"/>
      <c r="E50" s="60"/>
      <c r="F50" s="60"/>
      <c r="G50" s="60"/>
      <c r="H50" s="60"/>
      <c r="I50" s="60">
        <v>0.15</v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4">
        <f t="shared" si="1"/>
        <v>0.15</v>
      </c>
      <c r="U50" s="146">
        <f>SUM(C24*T50)</f>
        <v>1.05</v>
      </c>
      <c r="V50" s="147">
        <v>90</v>
      </c>
      <c r="W50" s="148">
        <f t="shared" si="0"/>
        <v>94.5</v>
      </c>
    </row>
    <row r="51" spans="1:23">
      <c r="A51" s="61" t="s">
        <v>92</v>
      </c>
      <c r="B51" s="62"/>
      <c r="C51" s="62" t="s">
        <v>58</v>
      </c>
      <c r="D51" s="60"/>
      <c r="E51" s="60"/>
      <c r="F51" s="60"/>
      <c r="G51" s="60"/>
      <c r="H51" s="60"/>
      <c r="I51" s="60"/>
      <c r="J51" s="60"/>
      <c r="K51" s="60"/>
      <c r="L51" s="60"/>
      <c r="M51" s="60">
        <v>0.007</v>
      </c>
      <c r="N51" s="60"/>
      <c r="O51" s="60"/>
      <c r="P51" s="60"/>
      <c r="Q51" s="60"/>
      <c r="R51" s="60"/>
      <c r="S51" s="60"/>
      <c r="T51" s="74">
        <f t="shared" si="1"/>
        <v>0.007</v>
      </c>
      <c r="U51" s="146">
        <f>SUM(C24*T51)</f>
        <v>0.049</v>
      </c>
      <c r="V51" s="147">
        <v>200</v>
      </c>
      <c r="W51" s="148">
        <f t="shared" si="0"/>
        <v>9.8</v>
      </c>
    </row>
    <row r="52" spans="1:23">
      <c r="A52" s="61" t="s">
        <v>93</v>
      </c>
      <c r="B52" s="62"/>
      <c r="C52" s="62" t="s">
        <v>58</v>
      </c>
      <c r="D52" s="60"/>
      <c r="E52" s="60"/>
      <c r="F52" s="60"/>
      <c r="G52" s="60"/>
      <c r="H52" s="60"/>
      <c r="I52" s="60"/>
      <c r="J52" s="60"/>
      <c r="K52" s="60"/>
      <c r="L52" s="60"/>
      <c r="M52" s="60">
        <v>0.002</v>
      </c>
      <c r="N52" s="60"/>
      <c r="O52" s="60"/>
      <c r="P52" s="60"/>
      <c r="Q52" s="60">
        <v>0.013</v>
      </c>
      <c r="R52" s="60"/>
      <c r="S52" s="60"/>
      <c r="T52" s="74">
        <f t="shared" si="1"/>
        <v>0.015</v>
      </c>
      <c r="U52" s="146">
        <f>SUM(C24*T52)</f>
        <v>0.105</v>
      </c>
      <c r="V52" s="147">
        <v>41</v>
      </c>
      <c r="W52" s="148">
        <f t="shared" si="0"/>
        <v>4.305</v>
      </c>
    </row>
    <row r="53" spans="1:23">
      <c r="A53" s="61" t="s">
        <v>94</v>
      </c>
      <c r="B53" s="62"/>
      <c r="C53" s="62" t="s">
        <v>58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>
        <f t="shared" si="1"/>
        <v>0</v>
      </c>
      <c r="U53" s="146">
        <f>SUM(C24*T53)</f>
        <v>0</v>
      </c>
      <c r="V53" s="147">
        <v>40</v>
      </c>
      <c r="W53" s="148">
        <f t="shared" si="0"/>
        <v>0</v>
      </c>
    </row>
    <row r="54" spans="1:23">
      <c r="A54" s="61" t="s">
        <v>95</v>
      </c>
      <c r="B54" s="62"/>
      <c r="C54" s="62" t="s">
        <v>58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74">
        <f t="shared" si="1"/>
        <v>0</v>
      </c>
      <c r="U54" s="146">
        <f>SUM(C24*T54)</f>
        <v>0</v>
      </c>
      <c r="V54" s="147">
        <v>60</v>
      </c>
      <c r="W54" s="148">
        <f t="shared" si="0"/>
        <v>0</v>
      </c>
    </row>
    <row r="55" spans="1:23">
      <c r="A55" s="61" t="s">
        <v>96</v>
      </c>
      <c r="B55" s="62"/>
      <c r="C55" s="62" t="s">
        <v>58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74">
        <f t="shared" si="1"/>
        <v>0</v>
      </c>
      <c r="U55" s="146">
        <f>SUM(C24*T55)</f>
        <v>0</v>
      </c>
      <c r="V55" s="147">
        <v>53</v>
      </c>
      <c r="W55" s="148">
        <f t="shared" si="0"/>
        <v>0</v>
      </c>
    </row>
    <row r="56" spans="1:23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149" t="s">
        <v>97</v>
      </c>
      <c r="V56" s="150"/>
      <c r="W56" s="151"/>
    </row>
    <row r="57" ht="15.75" spans="1:23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36"/>
      <c r="N57" s="98" t="s">
        <v>32</v>
      </c>
      <c r="O57" s="98"/>
      <c r="P57" s="36"/>
      <c r="Q57" s="36"/>
      <c r="R57" s="36"/>
      <c r="S57" s="36"/>
      <c r="T57" s="128"/>
      <c r="U57" s="152" t="s">
        <v>33</v>
      </c>
      <c r="V57" s="153"/>
      <c r="W57" s="153"/>
    </row>
    <row r="58" spans="1:23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99" t="s">
        <v>98</v>
      </c>
      <c r="J58" s="39" t="s">
        <v>36</v>
      </c>
      <c r="K58" s="40"/>
      <c r="L58" s="40"/>
      <c r="M58" s="40"/>
      <c r="N58" s="40"/>
      <c r="O58" s="40"/>
      <c r="P58" s="41"/>
      <c r="Q58" s="154" t="s">
        <v>99</v>
      </c>
      <c r="R58" s="130"/>
      <c r="S58" s="131"/>
      <c r="T58" s="132"/>
      <c r="U58" s="155" t="s">
        <v>38</v>
      </c>
      <c r="V58" s="156"/>
      <c r="W58" s="156"/>
    </row>
    <row r="59" ht="15.75" spans="1:23">
      <c r="A59" s="69"/>
      <c r="B59" s="43"/>
      <c r="C59" s="10" t="s">
        <v>39</v>
      </c>
      <c r="D59" s="44"/>
      <c r="E59" s="45"/>
      <c r="F59" s="45"/>
      <c r="G59" s="45"/>
      <c r="H59" s="46"/>
      <c r="I59" s="100"/>
      <c r="J59" s="44"/>
      <c r="K59" s="45"/>
      <c r="L59" s="45"/>
      <c r="M59" s="45"/>
      <c r="N59" s="45"/>
      <c r="O59" s="45"/>
      <c r="P59" s="46"/>
      <c r="Q59" s="134"/>
      <c r="R59" s="134"/>
      <c r="S59" s="135"/>
      <c r="T59" s="132"/>
      <c r="U59" s="152" t="s">
        <v>40</v>
      </c>
      <c r="V59" s="153"/>
      <c r="W59" s="153"/>
    </row>
    <row r="60" spans="1:23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 t="s">
        <v>48</v>
      </c>
      <c r="I60" s="72" t="s">
        <v>49</v>
      </c>
      <c r="J60" s="70" t="s">
        <v>50</v>
      </c>
      <c r="K60" s="71" t="s">
        <v>51</v>
      </c>
      <c r="L60" s="70" t="s">
        <v>52</v>
      </c>
      <c r="M60" s="70" t="s">
        <v>53</v>
      </c>
      <c r="N60" s="72" t="s">
        <v>54</v>
      </c>
      <c r="O60" s="72" t="s">
        <v>45</v>
      </c>
      <c r="P60" s="72" t="s">
        <v>55</v>
      </c>
      <c r="Q60" s="72" t="s">
        <v>56</v>
      </c>
      <c r="R60" s="72" t="s">
        <v>57</v>
      </c>
      <c r="S60" s="70"/>
      <c r="T60" s="136"/>
      <c r="U60" s="106"/>
      <c r="V60" s="157"/>
      <c r="W60" s="157"/>
    </row>
    <row r="61" spans="1:23">
      <c r="A61" s="69"/>
      <c r="B61" s="43"/>
      <c r="C61" s="43" t="s">
        <v>59</v>
      </c>
      <c r="D61" s="73"/>
      <c r="E61" s="73"/>
      <c r="F61" s="73"/>
      <c r="G61" s="71"/>
      <c r="H61" s="73"/>
      <c r="I61" s="73"/>
      <c r="J61" s="73"/>
      <c r="K61" s="73"/>
      <c r="L61" s="73"/>
      <c r="M61" s="73"/>
      <c r="N61" s="71"/>
      <c r="O61" s="71"/>
      <c r="P61" s="71"/>
      <c r="Q61" s="71"/>
      <c r="R61" s="71"/>
      <c r="S61" s="73"/>
      <c r="T61" s="136"/>
      <c r="U61" s="158" t="s">
        <v>60</v>
      </c>
      <c r="V61" s="4"/>
      <c r="W61" s="4"/>
    </row>
    <row r="62" spans="1:23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6"/>
      <c r="M62" s="76"/>
      <c r="N62" s="77"/>
      <c r="O62" s="77"/>
      <c r="P62" s="77"/>
      <c r="Q62" s="77"/>
      <c r="R62" s="77"/>
      <c r="S62" s="76"/>
      <c r="T62" s="140"/>
      <c r="U62" s="159" t="s">
        <v>63</v>
      </c>
      <c r="V62" s="156" t="s">
        <v>61</v>
      </c>
      <c r="W62" s="156" t="s">
        <v>62</v>
      </c>
    </row>
    <row r="63" spans="1:23">
      <c r="A63" s="61" t="s">
        <v>100</v>
      </c>
      <c r="B63" s="64"/>
      <c r="C63" s="64" t="s">
        <v>58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74">
        <f t="shared" ref="T63:T68" si="2">SUM(D63:S63)</f>
        <v>0</v>
      </c>
      <c r="U63" s="146">
        <f>SUM(C24*T63)</f>
        <v>0</v>
      </c>
      <c r="V63" s="147">
        <v>70</v>
      </c>
      <c r="W63" s="148">
        <f t="shared" ref="W63:W84" si="3">SUM(U63*V63)</f>
        <v>0</v>
      </c>
    </row>
    <row r="64" spans="1:23">
      <c r="A64" s="61" t="s">
        <v>101</v>
      </c>
      <c r="B64" s="62"/>
      <c r="C64" s="62" t="s">
        <v>58</v>
      </c>
      <c r="D64" s="60"/>
      <c r="E64" s="60"/>
      <c r="F64" s="60"/>
      <c r="G64" s="60"/>
      <c r="H64" s="60"/>
      <c r="I64" s="60"/>
      <c r="J64" s="60"/>
      <c r="K64" s="60">
        <v>0.016</v>
      </c>
      <c r="L64" s="60"/>
      <c r="M64" s="60"/>
      <c r="N64" s="60"/>
      <c r="O64" s="60"/>
      <c r="P64" s="60"/>
      <c r="Q64" s="60"/>
      <c r="R64" s="60"/>
      <c r="S64" s="60"/>
      <c r="T64" s="74">
        <f t="shared" si="2"/>
        <v>0.016</v>
      </c>
      <c r="U64" s="146">
        <f>SUM(C24*T64)</f>
        <v>0.112</v>
      </c>
      <c r="V64" s="147">
        <v>55</v>
      </c>
      <c r="W64" s="148">
        <f t="shared" si="3"/>
        <v>6.16</v>
      </c>
    </row>
    <row r="65" spans="1:23">
      <c r="A65" s="61" t="s">
        <v>102</v>
      </c>
      <c r="B65" s="62"/>
      <c r="C65" s="62" t="s">
        <v>58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74">
        <f t="shared" si="2"/>
        <v>0</v>
      </c>
      <c r="U65" s="146">
        <f>SUM(C24*T65)</f>
        <v>0</v>
      </c>
      <c r="V65" s="147">
        <v>100</v>
      </c>
      <c r="W65" s="148">
        <f t="shared" si="3"/>
        <v>0</v>
      </c>
    </row>
    <row r="66" spans="1:23">
      <c r="A66" s="61" t="s">
        <v>103</v>
      </c>
      <c r="B66" s="62"/>
      <c r="C66" s="62" t="s">
        <v>58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74">
        <f t="shared" si="2"/>
        <v>0</v>
      </c>
      <c r="U66" s="146">
        <f>SUM(C24*T66)</f>
        <v>0</v>
      </c>
      <c r="V66" s="147">
        <v>31</v>
      </c>
      <c r="W66" s="148">
        <f t="shared" si="3"/>
        <v>0</v>
      </c>
    </row>
    <row r="67" spans="1:23">
      <c r="A67" s="63" t="s">
        <v>104</v>
      </c>
      <c r="B67" s="62"/>
      <c r="C67" s="62" t="s">
        <v>58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74">
        <f t="shared" si="2"/>
        <v>0</v>
      </c>
      <c r="U67" s="146">
        <f>SUM(C24*T67)</f>
        <v>0</v>
      </c>
      <c r="V67" s="147">
        <v>40</v>
      </c>
      <c r="W67" s="148">
        <f t="shared" si="3"/>
        <v>0</v>
      </c>
    </row>
    <row r="68" spans="1:23">
      <c r="A68" s="63" t="s">
        <v>105</v>
      </c>
      <c r="B68" s="62"/>
      <c r="C68" s="62" t="s">
        <v>58</v>
      </c>
      <c r="D68" s="60">
        <v>0.04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74">
        <f t="shared" si="2"/>
        <v>0.04</v>
      </c>
      <c r="U68" s="146">
        <f>SUM(C24*T68)</f>
        <v>0.28</v>
      </c>
      <c r="V68" s="147">
        <v>50</v>
      </c>
      <c r="W68" s="148">
        <f t="shared" si="3"/>
        <v>14</v>
      </c>
    </row>
    <row r="69" spans="1:23">
      <c r="A69" s="61" t="s">
        <v>106</v>
      </c>
      <c r="B69" s="62"/>
      <c r="C69" s="62" t="s">
        <v>58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74">
        <f t="shared" ref="T69:T80" si="4">SUM(D69:S69)</f>
        <v>0</v>
      </c>
      <c r="U69" s="146">
        <f>T69*C24</f>
        <v>0</v>
      </c>
      <c r="V69" s="147">
        <v>70</v>
      </c>
      <c r="W69" s="148">
        <f t="shared" si="3"/>
        <v>0</v>
      </c>
    </row>
    <row r="70" spans="1:23">
      <c r="A70" s="61" t="s">
        <v>107</v>
      </c>
      <c r="B70" s="62"/>
      <c r="C70" s="62" t="s">
        <v>58</v>
      </c>
      <c r="D70" s="60">
        <v>0.003</v>
      </c>
      <c r="E70" s="60"/>
      <c r="F70" s="60"/>
      <c r="G70" s="60"/>
      <c r="H70" s="60">
        <v>0.012</v>
      </c>
      <c r="I70" s="60"/>
      <c r="J70" s="60">
        <v>0.0007</v>
      </c>
      <c r="K70" s="60"/>
      <c r="L70" s="60"/>
      <c r="M70" s="60">
        <v>0.002</v>
      </c>
      <c r="N70" s="60"/>
      <c r="O70" s="60"/>
      <c r="P70" s="60">
        <v>0.007</v>
      </c>
      <c r="Q70" s="60">
        <v>0.007</v>
      </c>
      <c r="R70" s="60">
        <v>0.007</v>
      </c>
      <c r="S70" s="60"/>
      <c r="T70" s="74">
        <f t="shared" si="4"/>
        <v>0.0387</v>
      </c>
      <c r="U70" s="146">
        <f>T70*C24</f>
        <v>0.2709</v>
      </c>
      <c r="V70" s="147">
        <v>60</v>
      </c>
      <c r="W70" s="148">
        <f t="shared" si="3"/>
        <v>16.254</v>
      </c>
    </row>
    <row r="71" spans="1:23">
      <c r="A71" s="61" t="s">
        <v>108</v>
      </c>
      <c r="B71" s="62"/>
      <c r="C71" s="62" t="s">
        <v>58</v>
      </c>
      <c r="D71" s="60">
        <v>0.001</v>
      </c>
      <c r="E71" s="60"/>
      <c r="F71" s="60"/>
      <c r="G71" s="60"/>
      <c r="H71" s="60"/>
      <c r="I71" s="60"/>
      <c r="J71" s="60">
        <v>0.0002</v>
      </c>
      <c r="K71" s="60">
        <v>0.0003</v>
      </c>
      <c r="L71" s="60"/>
      <c r="M71" s="60">
        <v>0.0003</v>
      </c>
      <c r="N71" s="60">
        <v>0.0002</v>
      </c>
      <c r="O71" s="60"/>
      <c r="P71" s="60"/>
      <c r="Q71" s="60"/>
      <c r="R71" s="60"/>
      <c r="S71" s="60"/>
      <c r="T71" s="74">
        <f t="shared" si="4"/>
        <v>0.002</v>
      </c>
      <c r="U71" s="146">
        <f>T71*C24</f>
        <v>0.014</v>
      </c>
      <c r="V71" s="147">
        <v>12</v>
      </c>
      <c r="W71" s="148">
        <f t="shared" si="3"/>
        <v>0.168</v>
      </c>
    </row>
    <row r="72" spans="1:23">
      <c r="A72" s="61" t="s">
        <v>109</v>
      </c>
      <c r="B72" s="62"/>
      <c r="C72" s="62" t="s">
        <v>58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74">
        <f t="shared" si="4"/>
        <v>0</v>
      </c>
      <c r="U72" s="146">
        <f>SUM(C24*T72)</f>
        <v>0</v>
      </c>
      <c r="V72" s="147">
        <v>150</v>
      </c>
      <c r="W72" s="148">
        <f t="shared" si="3"/>
        <v>0</v>
      </c>
    </row>
    <row r="73" spans="1:23">
      <c r="A73" s="160" t="s">
        <v>110</v>
      </c>
      <c r="B73" s="62"/>
      <c r="C73" s="62" t="s">
        <v>58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74">
        <f t="shared" si="4"/>
        <v>0</v>
      </c>
      <c r="U73" s="146">
        <f>SUM(C24*T73)</f>
        <v>0</v>
      </c>
      <c r="V73" s="147">
        <v>180</v>
      </c>
      <c r="W73" s="148">
        <f t="shared" si="3"/>
        <v>0</v>
      </c>
    </row>
    <row r="74" spans="1:23">
      <c r="A74" s="61" t="s">
        <v>111</v>
      </c>
      <c r="B74" s="62"/>
      <c r="C74" s="62" t="s">
        <v>58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74">
        <f t="shared" si="4"/>
        <v>0</v>
      </c>
      <c r="U74" s="146">
        <f>SUM(C24*T74)</f>
        <v>0</v>
      </c>
      <c r="V74" s="147">
        <v>200</v>
      </c>
      <c r="W74" s="148">
        <f t="shared" si="3"/>
        <v>0</v>
      </c>
    </row>
    <row r="75" spans="1:23">
      <c r="A75" s="160" t="s">
        <v>112</v>
      </c>
      <c r="B75" s="62"/>
      <c r="C75" s="62" t="s">
        <v>58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74">
        <f t="shared" si="4"/>
        <v>0</v>
      </c>
      <c r="U75" s="146">
        <f>SUM(C24*T75)</f>
        <v>0</v>
      </c>
      <c r="V75" s="147">
        <v>100</v>
      </c>
      <c r="W75" s="148">
        <f t="shared" si="3"/>
        <v>0</v>
      </c>
    </row>
    <row r="76" spans="1:23">
      <c r="A76" s="160" t="s">
        <v>113</v>
      </c>
      <c r="B76" s="62"/>
      <c r="C76" s="62" t="s">
        <v>58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74">
        <f t="shared" si="4"/>
        <v>0</v>
      </c>
      <c r="U76" s="146">
        <v>0</v>
      </c>
      <c r="V76" s="147">
        <v>160</v>
      </c>
      <c r="W76" s="148">
        <f t="shared" si="3"/>
        <v>0</v>
      </c>
    </row>
    <row r="77" spans="1:23">
      <c r="A77" s="160" t="s">
        <v>114</v>
      </c>
      <c r="B77" s="62"/>
      <c r="C77" s="62" t="s">
        <v>58</v>
      </c>
      <c r="D77" s="60"/>
      <c r="E77" s="60"/>
      <c r="F77" s="60"/>
      <c r="G77" s="60"/>
      <c r="H77" s="60">
        <v>0.006</v>
      </c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74">
        <f t="shared" si="4"/>
        <v>0.006</v>
      </c>
      <c r="U77" s="146">
        <f>SUM(C24*T77)</f>
        <v>0.042</v>
      </c>
      <c r="V77" s="147">
        <v>150</v>
      </c>
      <c r="W77" s="148">
        <f t="shared" si="3"/>
        <v>6.3</v>
      </c>
    </row>
    <row r="78" spans="1:23">
      <c r="A78" s="160" t="s">
        <v>115</v>
      </c>
      <c r="B78" s="62"/>
      <c r="C78" s="62" t="s">
        <v>58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74">
        <f t="shared" si="4"/>
        <v>0</v>
      </c>
      <c r="U78" s="146">
        <f>SUM(C24*T78)</f>
        <v>0</v>
      </c>
      <c r="V78" s="147">
        <v>190</v>
      </c>
      <c r="W78" s="148">
        <f t="shared" si="3"/>
        <v>0</v>
      </c>
    </row>
    <row r="79" spans="1:23">
      <c r="A79" s="160" t="s">
        <v>116</v>
      </c>
      <c r="B79" s="62"/>
      <c r="C79" s="62" t="s">
        <v>58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74">
        <f t="shared" si="4"/>
        <v>0</v>
      </c>
      <c r="U79" s="146">
        <f>SUM(C24*T79)</f>
        <v>0</v>
      </c>
      <c r="V79" s="147">
        <v>195</v>
      </c>
      <c r="W79" s="148">
        <f t="shared" si="3"/>
        <v>0</v>
      </c>
    </row>
    <row r="80" spans="1:23">
      <c r="A80" s="161" t="s">
        <v>117</v>
      </c>
      <c r="B80" s="62"/>
      <c r="C80" s="62" t="s">
        <v>58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74">
        <f t="shared" si="4"/>
        <v>0</v>
      </c>
      <c r="U80" s="146">
        <v>0</v>
      </c>
      <c r="V80" s="147">
        <v>165</v>
      </c>
      <c r="W80" s="148">
        <f t="shared" si="3"/>
        <v>0</v>
      </c>
    </row>
    <row r="81" spans="1:23">
      <c r="A81" s="160" t="s">
        <v>118</v>
      </c>
      <c r="B81" s="62"/>
      <c r="C81" s="62" t="s">
        <v>58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74">
        <v>0</v>
      </c>
      <c r="U81" s="146">
        <v>0</v>
      </c>
      <c r="V81" s="147">
        <v>150</v>
      </c>
      <c r="W81" s="148">
        <f t="shared" si="3"/>
        <v>0</v>
      </c>
    </row>
    <row r="82" spans="1:23">
      <c r="A82" s="160" t="s">
        <v>119</v>
      </c>
      <c r="B82" s="62"/>
      <c r="C82" s="62" t="s">
        <v>58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74">
        <v>0</v>
      </c>
      <c r="U82" s="146">
        <v>0</v>
      </c>
      <c r="V82" s="147">
        <v>136</v>
      </c>
      <c r="W82" s="148">
        <f t="shared" si="3"/>
        <v>0</v>
      </c>
    </row>
    <row r="83" spans="1:23">
      <c r="A83" s="162" t="s">
        <v>120</v>
      </c>
      <c r="B83" s="62"/>
      <c r="C83" s="62" t="s">
        <v>58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74">
        <v>0</v>
      </c>
      <c r="U83" s="146">
        <v>0</v>
      </c>
      <c r="V83" s="147">
        <v>300</v>
      </c>
      <c r="W83" s="148">
        <f t="shared" si="3"/>
        <v>0</v>
      </c>
    </row>
    <row r="84" spans="1:23">
      <c r="A84" s="162" t="s">
        <v>121</v>
      </c>
      <c r="B84" s="62"/>
      <c r="C84" s="62" t="s">
        <v>58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74">
        <v>0</v>
      </c>
      <c r="U84" s="146">
        <v>0</v>
      </c>
      <c r="V84" s="148">
        <v>110</v>
      </c>
      <c r="W84" s="148">
        <f t="shared" si="3"/>
        <v>0</v>
      </c>
    </row>
    <row r="85" spans="1:23">
      <c r="A85" s="163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74"/>
      <c r="U85" s="146"/>
      <c r="V85" s="144"/>
      <c r="W85" s="164">
        <v>863.58</v>
      </c>
    </row>
    <row r="86" spans="1:23">
      <c r="A86" s="163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165"/>
      <c r="U86" s="166"/>
      <c r="V86" s="144"/>
      <c r="W86" s="148">
        <f>SUM(W85/C24)</f>
        <v>123.368571428571</v>
      </c>
    </row>
    <row r="87" spans="21:21">
      <c r="U87" s="108"/>
    </row>
    <row r="88" spans="1:21">
      <c r="A88" s="85" t="s">
        <v>124</v>
      </c>
      <c r="K88" s="3"/>
      <c r="U88" s="108"/>
    </row>
    <row r="89" spans="1:21">
      <c r="A89" s="85" t="s">
        <v>125</v>
      </c>
      <c r="U89" s="108"/>
    </row>
    <row r="90" spans="1:21">
      <c r="A90" s="3" t="s">
        <v>126</v>
      </c>
      <c r="C90" t="s">
        <v>127</v>
      </c>
      <c r="E90" t="s">
        <v>30</v>
      </c>
      <c r="L90" t="s">
        <v>128</v>
      </c>
      <c r="P90" t="s">
        <v>30</v>
      </c>
      <c r="U90" s="108"/>
    </row>
    <row r="91" spans="1:21">
      <c r="A91" s="85" t="s">
        <v>129</v>
      </c>
      <c r="K91" t="s">
        <v>130</v>
      </c>
      <c r="U91" s="108"/>
    </row>
  </sheetData>
  <mergeCells count="59">
    <mergeCell ref="A6:D6"/>
    <mergeCell ref="E6:F6"/>
    <mergeCell ref="U6:W6"/>
    <mergeCell ref="A7:D7"/>
    <mergeCell ref="E7:F7"/>
    <mergeCell ref="U7:W7"/>
    <mergeCell ref="B8:D8"/>
    <mergeCell ref="E8:F8"/>
    <mergeCell ref="B9:D9"/>
    <mergeCell ref="E9:F9"/>
    <mergeCell ref="B10:D10"/>
    <mergeCell ref="U18:W18"/>
    <mergeCell ref="U19:W19"/>
    <mergeCell ref="U20:W20"/>
    <mergeCell ref="U57:W57"/>
    <mergeCell ref="U58:W58"/>
    <mergeCell ref="U59:W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21:R23"/>
    <mergeCell ref="R60:R62"/>
    <mergeCell ref="S21:S23"/>
    <mergeCell ref="S60:S62"/>
    <mergeCell ref="T18:T23"/>
    <mergeCell ref="T57:T62"/>
    <mergeCell ref="D58:H59"/>
    <mergeCell ref="J58:P59"/>
    <mergeCell ref="Q58:S59"/>
    <mergeCell ref="D19:H20"/>
    <mergeCell ref="J19:P20"/>
    <mergeCell ref="Q19:S20"/>
  </mergeCells>
  <pageMargins left="0.161111111111111" right="0.161111111111111" top="1" bottom="1" header="0.5" footer="0.5"/>
  <pageSetup paperSize="9" scale="55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2025-05-29T06:06:21Z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3B2175D9FA83491386448FAD76A1D5C6_13</vt:lpwstr>
  </property>
  <property fmtid="{D5CDD505-2E9C-101B-9397-08002B2CF9AE}" pid="3" name="KSOProductBuildVer">
    <vt:lpwstr>1049-12.2.0.21179</vt:lpwstr>
  </property>
</Properties>
</file>